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ΕΠΙΛΟΓΕΣ ΔΙΕΥΘΥΝΤΩΝ ΣΧΟΛΙΚΩΝ ΜΟΝΑΔΩΝ 2022-2023\ΕΠΑΝΑΠΡΟΚΗΡΥΞΗ ΘΕΣΕΩΝ\"/>
    </mc:Choice>
  </mc:AlternateContent>
  <bookViews>
    <workbookView xWindow="240" yWindow="570" windowWidth="28455" windowHeight="11955"/>
  </bookViews>
  <sheets>
    <sheet name="ΔΙΕΥΘΥΝΣΗ Π.Ε. ΚΕΡΚΥΡΑΣ_Μοριοδό" sheetId="1" r:id="rId1"/>
  </sheets>
  <calcPr calcId="162913"/>
</workbook>
</file>

<file path=xl/calcChain.xml><?xml version="1.0" encoding="utf-8"?>
<calcChain xmlns="http://schemas.openxmlformats.org/spreadsheetml/2006/main">
  <c r="BF6" i="1" l="1"/>
  <c r="BB6" i="1"/>
  <c r="BA6" i="1" s="1"/>
  <c r="AZ6" i="1" s="1"/>
  <c r="AV6" i="1"/>
  <c r="AK6" i="1"/>
  <c r="AJ6" i="1" s="1"/>
  <c r="AC6" i="1"/>
  <c r="T6" i="1"/>
  <c r="J6" i="1"/>
  <c r="I6" i="1" l="1"/>
  <c r="H6" i="1" s="1"/>
  <c r="BJ5" i="1"/>
  <c r="BJ8" i="1"/>
  <c r="BJ9" i="1" l="1"/>
  <c r="AK7" i="1" l="1"/>
  <c r="BF7" i="1" l="1"/>
  <c r="BB7" i="1"/>
  <c r="AV7" i="1"/>
  <c r="AC7" i="1"/>
  <c r="T7" i="1"/>
  <c r="J7" i="1"/>
  <c r="BF9" i="1"/>
  <c r="BB9" i="1"/>
  <c r="AV9" i="1"/>
  <c r="AK9" i="1"/>
  <c r="AC9" i="1"/>
  <c r="T9" i="1"/>
  <c r="J9" i="1"/>
  <c r="BF5" i="1"/>
  <c r="BB5" i="1"/>
  <c r="AK5" i="1"/>
  <c r="AC5" i="1"/>
  <c r="T5" i="1"/>
  <c r="J5" i="1"/>
  <c r="BF8" i="1"/>
  <c r="BB8" i="1"/>
  <c r="AV8" i="1"/>
  <c r="AK8" i="1"/>
  <c r="AC8" i="1"/>
  <c r="T8" i="1"/>
  <c r="J8" i="1"/>
  <c r="I5" i="1" l="1"/>
  <c r="BA9" i="1"/>
  <c r="AZ9" i="1" s="1"/>
  <c r="BA5" i="1"/>
  <c r="AZ5" i="1" s="1"/>
  <c r="AJ9" i="1"/>
  <c r="I9" i="1" s="1"/>
  <c r="BA8" i="1"/>
  <c r="AZ8" i="1" s="1"/>
  <c r="AJ7" i="1"/>
  <c r="I7" i="1" s="1"/>
  <c r="AJ8" i="1"/>
  <c r="I8" i="1" s="1"/>
  <c r="BA7" i="1"/>
  <c r="AZ7" i="1" s="1"/>
  <c r="H9" i="1" l="1"/>
  <c r="H8" i="1"/>
  <c r="H5" i="1"/>
  <c r="H7" i="1"/>
</calcChain>
</file>

<file path=xl/sharedStrings.xml><?xml version="1.0" encoding="utf-8"?>
<sst xmlns="http://schemas.openxmlformats.org/spreadsheetml/2006/main" count="158" uniqueCount="147">
  <si>
    <t>α/α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</si>
  <si>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</si>
  <si>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</si>
  <si>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</si>
  <si>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</si>
  <si>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</si>
  <si>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</si>
  <si>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</si>
  <si>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</si>
  <si>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</si>
  <si>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</si>
  <si>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</si>
  <si>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</si>
  <si>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</si>
  <si>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</si>
  <si>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</si>
  <si>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</si>
  <si>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</si>
  <si>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</si>
  <si>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</si>
  <si>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</si>
  <si>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</si>
  <si>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</si>
  <si>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</si>
  <si>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</si>
  <si>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</si>
  <si>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</si>
  <si>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</si>
  <si>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</si>
  <si>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</si>
  <si>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</si>
  <si>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</si>
  <si>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</si>
  <si>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</si>
  <si>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</si>
  <si>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</si>
  <si>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</si>
  <si>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</si>
  <si>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</si>
  <si>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</si>
  <si>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</si>
  <si>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</si>
  <si>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</si>
  <si>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</si>
  <si>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</si>
  <si>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</si>
  <si>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</si>
  <si>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</si>
  <si>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</si>
  <si>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</si>
  <si>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</si>
  <si>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</si>
  <si>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</si>
  <si>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</si>
  <si>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</si>
  <si>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</si>
  <si>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</si>
  <si>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</si>
  <si>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</si>
  <si>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</si>
  <si>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</si>
  <si>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</si>
  <si>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</si>
  <si>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</si>
  <si>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</si>
  <si>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</si>
  <si>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</si>
  <si>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</si>
  <si>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</si>
  <si>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</si>
  <si>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</si>
  <si>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</si>
  <si>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</si>
  <si>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</si>
  <si>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</si>
  <si>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</si>
  <si>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</si>
  <si>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</si>
  <si>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</si>
  <si>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</si>
  <si>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</si>
  <si>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</si>
  <si>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</si>
  <si>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</si>
  <si>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</si>
  <si>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</si>
  <si>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</si>
  <si>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</si>
  <si>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</si>
  <si>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</si>
  <si>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</si>
  <si>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</si>
  <si>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</si>
  <si>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</si>
  <si>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</si>
  <si>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</si>
  <si>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</si>
  <si>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</si>
  <si>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</si>
  <si>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</si>
  <si>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</si>
  <si>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</si>
  <si>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</si>
  <si>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</si>
  <si>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</si>
  <si>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</si>
  <si>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</si>
  <si>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</si>
  <si>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</si>
  <si>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</si>
  <si>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</si>
  <si>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</si>
  <si>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</si>
  <si>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</si>
  <si>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</si>
  <si>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</si>
  <si>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</si>
  <si>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</si>
  <si>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</si>
  <si>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</si>
  <si>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</si>
  <si>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</si>
  <si>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</si>
  <si>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</si>
  <si>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</si>
  <si>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</si>
  <si>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</si>
  <si>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</si>
  <si>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</si>
  <si>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</si>
  <si>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Α/ΘΜΙΑ</t>
  </si>
  <si>
    <t>ΔΙΕΥΘΥΝΣΗ Π.Ε. ΚΕΡΚΥΡΑΣ</t>
  </si>
  <si>
    <t>ΠΕ70</t>
  </si>
  <si>
    <t>Α.Π.
ΑΙΤΗΣΗΣ</t>
  </si>
  <si>
    <t>ΠΑΠΑΓΕΩΡΓΙΟΥ ΚΩΝΣΤΑΝΤΙΝΟΣ</t>
  </si>
  <si>
    <t>2618/10-08-2023</t>
  </si>
  <si>
    <t>2619/18-08-2023</t>
  </si>
  <si>
    <t>ΠΑΠΑΣΤΑΥΡΟΥ ΕΥΑΓΓΕΛΙΝΗ</t>
  </si>
  <si>
    <t>2629/10-08-2023</t>
  </si>
  <si>
    <t>ΤΡΑΤΟΛΟΥ ΖΑΧΑΡΟΥΛΑ</t>
  </si>
  <si>
    <t>2631/11-08-2023</t>
  </si>
  <si>
    <t>ΛΩΛΗ ΕΛΕΝΗ</t>
  </si>
  <si>
    <t>2634/14-08-2023</t>
  </si>
  <si>
    <t>ΒΕΛΙΣΣΑΡΗ ΔΗΜΗΤΡΑ</t>
  </si>
  <si>
    <t>ΠΕ71</t>
  </si>
  <si>
    <t xml:space="preserve">  </t>
  </si>
  <si>
    <t xml:space="preserve">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</si>
</sst>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 x14ac:knownFonts="1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49" fontId="0" fillId="0" borderId="2" xfId="0" applyNumberFormat="1" applyBorder="1" applyProtection="1"/>
    <xf numFmtId="0" fontId="3" fillId="0" borderId="2" xfId="0" applyFont="1" applyBorder="1" applyProtection="1"/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"/>
  <sheetViews>
    <sheetView tabSelected="1" workbookViewId="0">
      <selection activeCell="C12" sqref="C12"/>
    </sheetView>
  </sheetViews>
  <sheetFormatPr defaultRowHeight="15" x14ac:dyDescent="0.25"/>
  <cols>
    <col min="1" max="1" width="5.5703125" style="21" customWidth="1"/>
    <col min="2" max="2" width="15.28515625" customWidth="1"/>
    <col min="3" max="3" width="14.5703125" customWidth="1"/>
    <col min="4" max="4" width="35.28515625" customWidth="1"/>
    <col min="5" max="5" width="14.140625" customWidth="1"/>
    <col min="6" max="6" width="14" customWidth="1"/>
    <col min="7" max="7" width="24.7109375" customWidth="1"/>
    <col min="8" max="8" width="20.5703125" customWidth="1"/>
    <col min="9" max="9" width="21.28515625" customWidth="1"/>
    <col min="10" max="10" width="20.42578125" customWidth="1"/>
    <col min="11" max="11" width="16.28515625" customWidth="1"/>
    <col min="12" max="13" width="15.7109375" customWidth="1"/>
    <col min="14" max="14" width="16.42578125" customWidth="1"/>
    <col min="15" max="15" width="17" customWidth="1"/>
    <col min="16" max="16" width="15.28515625" customWidth="1"/>
    <col min="17" max="17" width="17" customWidth="1"/>
    <col min="18" max="18" width="14" customWidth="1"/>
    <col min="19" max="19" width="14.42578125" customWidth="1"/>
    <col min="20" max="20" width="23" customWidth="1"/>
    <col min="21" max="21" width="14.5703125" customWidth="1"/>
    <col min="22" max="22" width="17" customWidth="1"/>
    <col min="23" max="23" width="15" customWidth="1"/>
    <col min="24" max="24" width="15.140625" customWidth="1"/>
    <col min="25" max="25" width="16" customWidth="1"/>
    <col min="26" max="26" width="14.42578125" customWidth="1"/>
    <col min="27" max="27" width="12.28515625" customWidth="1"/>
    <col min="28" max="28" width="11.5703125" customWidth="1"/>
    <col min="29" max="29" width="16.85546875" customWidth="1"/>
    <col min="30" max="30" width="10.140625" customWidth="1"/>
    <col min="31" max="31" width="8.85546875" customWidth="1"/>
    <col min="32" max="32" width="9.140625" customWidth="1"/>
    <col min="33" max="33" width="9" customWidth="1"/>
    <col min="34" max="34" width="9.7109375" customWidth="1"/>
    <col min="35" max="35" width="10.7109375" customWidth="1"/>
    <col min="36" max="36" width="14.5703125" customWidth="1"/>
    <col min="37" max="37" width="25.28515625" customWidth="1"/>
    <col min="38" max="38" width="11" customWidth="1"/>
    <col min="39" max="39" width="12.85546875" customWidth="1"/>
    <col min="40" max="40" width="11.5703125" customWidth="1"/>
    <col min="41" max="41" width="14.140625" customWidth="1"/>
    <col min="42" max="42" width="11.5703125" customWidth="1"/>
    <col min="43" max="43" width="13.85546875" customWidth="1"/>
    <col min="44" max="44" width="11.28515625" customWidth="1"/>
    <col min="45" max="45" width="12.7109375" customWidth="1"/>
    <col min="46" max="46" width="15.7109375" customWidth="1"/>
    <col min="47" max="48" width="16.28515625" customWidth="1"/>
    <col min="49" max="49" width="13.5703125" customWidth="1"/>
    <col min="50" max="50" width="15.28515625" customWidth="1"/>
    <col min="51" max="51" width="16.42578125" customWidth="1"/>
    <col min="52" max="52" width="18.42578125" customWidth="1"/>
    <col min="53" max="53" width="16.28515625" customWidth="1"/>
    <col min="54" max="54" width="17.28515625" customWidth="1"/>
    <col min="55" max="55" width="14.28515625" customWidth="1"/>
    <col min="56" max="56" width="16.42578125" customWidth="1"/>
    <col min="57" max="57" width="19.140625" customWidth="1"/>
    <col min="58" max="58" width="16.85546875" customWidth="1"/>
    <col min="59" max="59" width="11" customWidth="1"/>
    <col min="60" max="60" width="13" customWidth="1"/>
    <col min="61" max="61" width="17.85546875" customWidth="1"/>
    <col min="62" max="62" width="15.140625" customWidth="1"/>
    <col min="63" max="63" width="16.140625" customWidth="1"/>
    <col min="64" max="64" width="18.85546875" customWidth="1"/>
    <col min="65" max="65" width="28.28515625" customWidth="1"/>
    <col min="66" max="66" width="18.7109375" customWidth="1"/>
    <col min="67" max="67" width="14.85546875" customWidth="1"/>
    <col min="68" max="68" width="16.42578125" customWidth="1"/>
  </cols>
  <sheetData>
    <row r="1" spans="1:68" ht="129.94999999999999" customHeight="1" thickBot="1" x14ac:dyDescent="0.3">
      <c r="A1" s="23" t="s">
        <v>0</v>
      </c>
      <c r="B1" s="22" t="s">
        <v>133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4" t="s">
        <v>6</v>
      </c>
      <c r="I1" s="26" t="s">
        <v>7</v>
      </c>
      <c r="J1" s="28" t="s">
        <v>8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0" t="s">
        <v>14</v>
      </c>
      <c r="Q1" s="30" t="s">
        <v>15</v>
      </c>
      <c r="R1" s="30" t="s">
        <v>16</v>
      </c>
      <c r="S1" s="30" t="s">
        <v>17</v>
      </c>
      <c r="T1" s="28" t="s">
        <v>18</v>
      </c>
      <c r="U1" s="30" t="s">
        <v>19</v>
      </c>
      <c r="V1" s="30" t="s">
        <v>20</v>
      </c>
      <c r="W1" s="30" t="s">
        <v>21</v>
      </c>
      <c r="X1" s="30" t="s">
        <v>22</v>
      </c>
      <c r="Y1" s="30" t="s">
        <v>23</v>
      </c>
      <c r="Z1" s="30" t="s">
        <v>24</v>
      </c>
      <c r="AA1" s="30" t="s">
        <v>25</v>
      </c>
      <c r="AB1" s="30" t="s">
        <v>26</v>
      </c>
      <c r="AC1" s="28" t="s">
        <v>27</v>
      </c>
      <c r="AD1" s="30" t="s">
        <v>28</v>
      </c>
      <c r="AE1" s="30" t="s">
        <v>29</v>
      </c>
      <c r="AF1" s="30" t="s">
        <v>30</v>
      </c>
      <c r="AG1" s="30" t="s">
        <v>31</v>
      </c>
      <c r="AH1" s="30" t="s">
        <v>32</v>
      </c>
      <c r="AI1" s="30" t="s">
        <v>33</v>
      </c>
      <c r="AJ1" s="28" t="s">
        <v>34</v>
      </c>
      <c r="AK1" s="24" t="s">
        <v>35</v>
      </c>
      <c r="AL1" s="30" t="s">
        <v>36</v>
      </c>
      <c r="AM1" s="30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0" t="s">
        <v>43</v>
      </c>
      <c r="AT1" s="30" t="s">
        <v>44</v>
      </c>
      <c r="AU1" s="30" t="s">
        <v>45</v>
      </c>
      <c r="AV1" s="24" t="s">
        <v>46</v>
      </c>
      <c r="AW1" s="30" t="s">
        <v>47</v>
      </c>
      <c r="AX1" s="30" t="s">
        <v>48</v>
      </c>
      <c r="AY1" s="28" t="s">
        <v>49</v>
      </c>
      <c r="AZ1" s="26" t="s">
        <v>50</v>
      </c>
      <c r="BA1" s="36" t="s">
        <v>51</v>
      </c>
      <c r="BB1" s="32" t="s">
        <v>52</v>
      </c>
      <c r="BC1" s="30" t="s">
        <v>53</v>
      </c>
      <c r="BD1" s="30" t="s">
        <v>54</v>
      </c>
      <c r="BE1" s="32" t="s">
        <v>55</v>
      </c>
      <c r="BF1" s="32" t="s">
        <v>56</v>
      </c>
      <c r="BG1" s="30" t="s">
        <v>57</v>
      </c>
      <c r="BH1" s="30" t="s">
        <v>58</v>
      </c>
      <c r="BI1" s="28" t="s">
        <v>59</v>
      </c>
      <c r="BJ1" s="28" t="s">
        <v>60</v>
      </c>
      <c r="BK1" s="30" t="s">
        <v>61</v>
      </c>
      <c r="BL1" s="30" t="s">
        <v>62</v>
      </c>
      <c r="BM1" s="7" t="s">
        <v>63</v>
      </c>
      <c r="BN1" s="7" t="s">
        <v>64</v>
      </c>
      <c r="BO1" s="30" t="s">
        <v>65</v>
      </c>
      <c r="BP1" s="34" t="s">
        <v>66</v>
      </c>
    </row>
    <row r="2" spans="1:68" ht="38.1" customHeight="1" thickBot="1" x14ac:dyDescent="0.3">
      <c r="A2" s="23"/>
      <c r="B2" s="23"/>
      <c r="C2" s="23"/>
      <c r="D2" s="23"/>
      <c r="E2" s="23"/>
      <c r="F2" s="23"/>
      <c r="G2" s="23"/>
      <c r="H2" s="25"/>
      <c r="I2" s="27"/>
      <c r="J2" s="29"/>
      <c r="K2" s="31"/>
      <c r="L2" s="31"/>
      <c r="M2" s="31"/>
      <c r="N2" s="31"/>
      <c r="O2" s="31"/>
      <c r="P2" s="31"/>
      <c r="Q2" s="31"/>
      <c r="R2" s="31"/>
      <c r="S2" s="31"/>
      <c r="T2" s="29"/>
      <c r="U2" s="31"/>
      <c r="V2" s="31"/>
      <c r="W2" s="31"/>
      <c r="X2" s="31"/>
      <c r="Y2" s="31"/>
      <c r="Z2" s="31"/>
      <c r="AA2" s="31"/>
      <c r="AB2" s="31"/>
      <c r="AC2" s="29"/>
      <c r="AD2" s="31"/>
      <c r="AE2" s="31"/>
      <c r="AF2" s="31"/>
      <c r="AG2" s="31"/>
      <c r="AH2" s="31"/>
      <c r="AI2" s="31"/>
      <c r="AJ2" s="29"/>
      <c r="AK2" s="25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25"/>
      <c r="AW2" s="31"/>
      <c r="AX2" s="31"/>
      <c r="AY2" s="29"/>
      <c r="AZ2" s="27"/>
      <c r="BA2" s="29"/>
      <c r="BB2" s="33"/>
      <c r="BC2" s="31"/>
      <c r="BD2" s="31"/>
      <c r="BE2" s="33"/>
      <c r="BF2" s="33"/>
      <c r="BG2" s="31"/>
      <c r="BH2" s="31"/>
      <c r="BI2" s="29"/>
      <c r="BJ2" s="29"/>
      <c r="BK2" s="31"/>
      <c r="BL2" s="31"/>
      <c r="BM2" s="30" t="s">
        <v>67</v>
      </c>
      <c r="BN2" s="31"/>
      <c r="BO2" s="31"/>
      <c r="BP2" s="35"/>
    </row>
    <row r="3" spans="1:68" ht="42" customHeight="1" thickBot="1" x14ac:dyDescent="0.3">
      <c r="A3" s="23"/>
      <c r="B3" s="23"/>
      <c r="C3" s="23"/>
      <c r="D3" s="23"/>
      <c r="E3" s="23"/>
      <c r="F3" s="23"/>
      <c r="G3" s="23"/>
      <c r="H3" s="2" t="s">
        <v>68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 thickBot="1" x14ac:dyDescent="0.3">
      <c r="A4" s="23"/>
      <c r="B4" s="23"/>
      <c r="C4" s="23"/>
      <c r="D4" s="23"/>
      <c r="E4" s="23"/>
      <c r="F4" s="23"/>
      <c r="G4" s="23"/>
      <c r="H4" s="1" t="s">
        <v>69</v>
      </c>
      <c r="I4" s="4" t="s">
        <v>70</v>
      </c>
      <c r="J4" s="6" t="s">
        <v>71</v>
      </c>
      <c r="K4" s="1" t="s">
        <v>72</v>
      </c>
      <c r="L4" s="1" t="s">
        <v>73</v>
      </c>
      <c r="M4" s="1" t="s">
        <v>74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79</v>
      </c>
      <c r="S4" s="1" t="s">
        <v>80</v>
      </c>
      <c r="T4" s="6" t="s">
        <v>81</v>
      </c>
      <c r="U4" s="1" t="s">
        <v>82</v>
      </c>
      <c r="V4" s="1" t="s">
        <v>83</v>
      </c>
      <c r="W4" s="1" t="s">
        <v>84</v>
      </c>
      <c r="X4" s="1" t="s">
        <v>85</v>
      </c>
      <c r="Y4" s="1" t="s">
        <v>86</v>
      </c>
      <c r="Z4" s="1" t="s">
        <v>87</v>
      </c>
      <c r="AA4" s="1" t="s">
        <v>88</v>
      </c>
      <c r="AB4" s="1" t="s">
        <v>89</v>
      </c>
      <c r="AC4" s="6" t="s">
        <v>90</v>
      </c>
      <c r="AD4" s="1" t="s">
        <v>91</v>
      </c>
      <c r="AE4" s="1" t="s">
        <v>92</v>
      </c>
      <c r="AF4" s="1" t="s">
        <v>93</v>
      </c>
      <c r="AG4" s="1" t="s">
        <v>94</v>
      </c>
      <c r="AH4" s="1" t="s">
        <v>95</v>
      </c>
      <c r="AI4" s="1" t="s">
        <v>96</v>
      </c>
      <c r="AJ4" s="6" t="s">
        <v>97</v>
      </c>
      <c r="AK4" s="1" t="s">
        <v>98</v>
      </c>
      <c r="AL4" s="1" t="s">
        <v>99</v>
      </c>
      <c r="AM4" s="1" t="s">
        <v>100</v>
      </c>
      <c r="AN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  <c r="AS4" s="1" t="s">
        <v>106</v>
      </c>
      <c r="AT4" s="1" t="s">
        <v>107</v>
      </c>
      <c r="AU4" s="1" t="s">
        <v>108</v>
      </c>
      <c r="AV4" s="1" t="s">
        <v>109</v>
      </c>
      <c r="AW4" s="1" t="s">
        <v>110</v>
      </c>
      <c r="AX4" s="1" t="s">
        <v>111</v>
      </c>
      <c r="AY4" s="6" t="s">
        <v>112</v>
      </c>
      <c r="AZ4" s="4" t="s">
        <v>113</v>
      </c>
      <c r="BA4" s="6" t="s">
        <v>114</v>
      </c>
      <c r="BB4" s="9" t="s">
        <v>115</v>
      </c>
      <c r="BC4" s="1" t="s">
        <v>116</v>
      </c>
      <c r="BD4" s="1" t="s">
        <v>117</v>
      </c>
      <c r="BE4" s="9" t="s">
        <v>118</v>
      </c>
      <c r="BF4" s="9" t="s">
        <v>119</v>
      </c>
      <c r="BG4" s="1" t="s">
        <v>120</v>
      </c>
      <c r="BH4" s="1" t="s">
        <v>121</v>
      </c>
      <c r="BI4" s="6" t="s">
        <v>122</v>
      </c>
      <c r="BJ4" s="6" t="s">
        <v>123</v>
      </c>
      <c r="BK4" s="1" t="s">
        <v>124</v>
      </c>
      <c r="BL4" s="1" t="s">
        <v>125</v>
      </c>
      <c r="BM4" s="1" t="s">
        <v>126</v>
      </c>
      <c r="BN4" s="1" t="s">
        <v>127</v>
      </c>
      <c r="BO4" s="1" t="s">
        <v>128</v>
      </c>
      <c r="BP4" s="11" t="s">
        <v>129</v>
      </c>
    </row>
    <row r="5" spans="1:68" x14ac:dyDescent="0.25">
      <c r="A5" s="20">
        <v>1</v>
      </c>
      <c r="B5" s="12" t="s">
        <v>140</v>
      </c>
      <c r="C5" s="12">
        <v>613391</v>
      </c>
      <c r="D5" s="12" t="s">
        <v>141</v>
      </c>
      <c r="E5" s="12" t="s">
        <v>132</v>
      </c>
      <c r="F5" s="12" t="s">
        <v>130</v>
      </c>
      <c r="G5" s="12" t="s">
        <v>131</v>
      </c>
      <c r="H5" s="13">
        <f>I5+AZ5</f>
        <v>23</v>
      </c>
      <c r="I5" s="14">
        <f>MIN(J5+T5+AC5+AJ5+AY5,$I$3)</f>
        <v>14</v>
      </c>
      <c r="J5" s="15">
        <f>MIN(SUM(K5:S5),$J$3)</f>
        <v>7</v>
      </c>
      <c r="K5" s="15">
        <v>0</v>
      </c>
      <c r="L5" s="15">
        <v>0</v>
      </c>
      <c r="M5" s="15">
        <v>4</v>
      </c>
      <c r="N5" s="15"/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0.3</v>
      </c>
      <c r="Y5" s="15">
        <v>0</v>
      </c>
      <c r="Z5" s="16">
        <v>0</v>
      </c>
      <c r="AA5" s="15">
        <v>1</v>
      </c>
      <c r="AB5" s="16">
        <v>0</v>
      </c>
      <c r="AC5" s="16">
        <f>MIN(SUM(AD5:AI5),$AC$3)</f>
        <v>3</v>
      </c>
      <c r="AD5" s="15">
        <v>3</v>
      </c>
      <c r="AE5" s="15">
        <v>0</v>
      </c>
      <c r="AF5" s="15"/>
      <c r="AG5" s="15">
        <v>0</v>
      </c>
      <c r="AH5" s="15">
        <v>0</v>
      </c>
      <c r="AI5" s="16">
        <v>0</v>
      </c>
      <c r="AJ5" s="14"/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/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/>
      <c r="AW5" s="16"/>
      <c r="AX5" s="17"/>
      <c r="AY5" s="16">
        <v>0</v>
      </c>
      <c r="AZ5" s="13">
        <f>MIN(BA5+BI5+BJ5,$AZ$3)</f>
        <v>9</v>
      </c>
      <c r="BA5" s="14">
        <f>MIN(BB5+BE5+BF5,$BA$3)</f>
        <v>9</v>
      </c>
      <c r="BB5" s="14">
        <f>MIN(SUM(BC5:BD5),$BB$3)</f>
        <v>9</v>
      </c>
      <c r="BC5" s="17">
        <v>10.25</v>
      </c>
      <c r="BD5" s="14">
        <v>0</v>
      </c>
      <c r="BE5" s="16">
        <v>0</v>
      </c>
      <c r="BF5" s="15">
        <f>MIN(SUM(BG5:BH5),$BF$3)</f>
        <v>0</v>
      </c>
      <c r="BG5" s="15">
        <v>0</v>
      </c>
      <c r="BH5" s="15">
        <v>0</v>
      </c>
      <c r="BI5" s="16">
        <v>0</v>
      </c>
      <c r="BJ5" s="13">
        <f>BK5+BL5+BM5+BN5+BO5+BP5</f>
        <v>0</v>
      </c>
      <c r="BK5" s="16">
        <v>0</v>
      </c>
      <c r="BL5" s="13">
        <v>0</v>
      </c>
      <c r="BM5" s="14"/>
      <c r="BN5" s="14"/>
      <c r="BO5" s="14"/>
      <c r="BP5" s="13">
        <v>0</v>
      </c>
    </row>
    <row r="6" spans="1:68" x14ac:dyDescent="0.25">
      <c r="A6" s="20">
        <v>2</v>
      </c>
      <c r="B6" s="18" t="s">
        <v>136</v>
      </c>
      <c r="C6" s="12">
        <v>617566</v>
      </c>
      <c r="D6" s="19" t="s">
        <v>134</v>
      </c>
      <c r="E6" s="12" t="s">
        <v>132</v>
      </c>
      <c r="F6" s="12" t="s">
        <v>130</v>
      </c>
      <c r="G6" s="12" t="s">
        <v>131</v>
      </c>
      <c r="H6" s="13">
        <f>I6+AZ6</f>
        <v>20.625</v>
      </c>
      <c r="I6" s="14">
        <f>MIN(J6+T6+AC6+AJ6+AY6,$I$3)</f>
        <v>11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/>
      <c r="P6" s="15"/>
      <c r="Q6" s="15">
        <v>0</v>
      </c>
      <c r="R6" s="15">
        <v>0</v>
      </c>
      <c r="S6" s="15">
        <v>0</v>
      </c>
      <c r="T6" s="16">
        <f>MIN(SUM(U6:AB6),$T$3)</f>
        <v>2</v>
      </c>
      <c r="U6" s="15">
        <v>1</v>
      </c>
      <c r="V6" s="15">
        <v>0</v>
      </c>
      <c r="W6" s="16"/>
      <c r="X6" s="16"/>
      <c r="Y6" s="15">
        <v>0</v>
      </c>
      <c r="Z6" s="16">
        <v>0</v>
      </c>
      <c r="AA6" s="15">
        <v>1</v>
      </c>
      <c r="AB6" s="16">
        <v>0</v>
      </c>
      <c r="AC6" s="16">
        <f>MIN(SUM(AD6:AI6),$AC$3)</f>
        <v>3</v>
      </c>
      <c r="AD6" s="15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f>MIN(AK6+AV6,$AJ$3)</f>
        <v>2</v>
      </c>
      <c r="AK6" s="14">
        <f>MIN(SUM(AL6:AU6),$AK$3)</f>
        <v>2</v>
      </c>
      <c r="AL6" s="15">
        <v>0</v>
      </c>
      <c r="AM6" s="16"/>
      <c r="AN6" s="17">
        <v>0</v>
      </c>
      <c r="AO6" s="14">
        <v>0</v>
      </c>
      <c r="AP6" s="17">
        <v>0.5</v>
      </c>
      <c r="AQ6" s="14">
        <v>1.5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9.625</v>
      </c>
      <c r="BA6" s="14">
        <f>MIN(BB6+BE6+BF6,$BA$3)</f>
        <v>5.5</v>
      </c>
      <c r="BB6" s="14">
        <f>MIN(SUM(BC6:BD6),$BB$3)</f>
        <v>3.5</v>
      </c>
      <c r="BC6" s="17">
        <v>3.5</v>
      </c>
      <c r="BD6" s="14">
        <v>0</v>
      </c>
      <c r="BE6" s="16"/>
      <c r="BF6" s="15">
        <f>MIN(SUM(BG6:BH6),$BF$3)</f>
        <v>2</v>
      </c>
      <c r="BG6" s="15"/>
      <c r="BH6" s="15">
        <v>2</v>
      </c>
      <c r="BI6" s="16">
        <v>0</v>
      </c>
      <c r="BJ6" s="13">
        <v>4.125</v>
      </c>
      <c r="BK6" s="16" t="s">
        <v>146</v>
      </c>
      <c r="BL6" s="13"/>
      <c r="BM6" s="14"/>
      <c r="BN6" s="14">
        <v>3.125</v>
      </c>
      <c r="BO6" s="14"/>
      <c r="BP6" s="13">
        <v>1</v>
      </c>
    </row>
    <row r="7" spans="1:68" x14ac:dyDescent="0.25">
      <c r="A7" s="20">
        <v>3</v>
      </c>
      <c r="B7" s="12" t="s">
        <v>135</v>
      </c>
      <c r="C7" s="12">
        <v>582155</v>
      </c>
      <c r="D7" s="12" t="s">
        <v>137</v>
      </c>
      <c r="E7" s="12" t="s">
        <v>132</v>
      </c>
      <c r="F7" s="12" t="s">
        <v>130</v>
      </c>
      <c r="G7" s="12" t="s">
        <v>131</v>
      </c>
      <c r="H7" s="13">
        <f>I7+AZ7</f>
        <v>14.5</v>
      </c>
      <c r="I7" s="14">
        <f>MIN(J7+T7+AC7+AJ7+AY7,$I$3)</f>
        <v>1.5</v>
      </c>
      <c r="J7" s="15">
        <f>MIN(SUM(K7:S7),$J$3)</f>
        <v>0</v>
      </c>
      <c r="K7" s="15"/>
      <c r="L7" s="15">
        <v>0</v>
      </c>
      <c r="M7" s="15"/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>MIN(SUM(U7:AB7),$T$3)</f>
        <v>1.5</v>
      </c>
      <c r="U7" s="15">
        <v>0</v>
      </c>
      <c r="V7" s="15">
        <v>0</v>
      </c>
      <c r="W7" s="16">
        <v>1</v>
      </c>
      <c r="X7" s="16"/>
      <c r="Y7" s="15">
        <v>0</v>
      </c>
      <c r="Z7" s="16">
        <v>0</v>
      </c>
      <c r="AA7" s="15"/>
      <c r="AB7" s="16">
        <v>0.5</v>
      </c>
      <c r="AC7" s="16">
        <f>MIN(SUM(AD7:AI7),$AC$3)</f>
        <v>0</v>
      </c>
      <c r="AD7" s="15"/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>MIN(AK7+AV7,$AJ$3)</f>
        <v>0</v>
      </c>
      <c r="AK7" s="14">
        <f>MIN(SUM(AL7:AU7),$AK$3)</f>
        <v>0</v>
      </c>
      <c r="AL7" s="15">
        <v>0</v>
      </c>
      <c r="AM7" s="16">
        <v>0</v>
      </c>
      <c r="AN7" s="17"/>
      <c r="AO7" s="14">
        <v>0</v>
      </c>
      <c r="AP7" s="17"/>
      <c r="AQ7" s="14"/>
      <c r="AR7" s="17">
        <v>0</v>
      </c>
      <c r="AS7" s="15">
        <v>0</v>
      </c>
      <c r="AT7" s="14">
        <v>0</v>
      </c>
      <c r="AU7" s="17">
        <v>0</v>
      </c>
      <c r="AV7" s="17">
        <f>MIN(SUM(AW7:AX7),$AV$3)</f>
        <v>0</v>
      </c>
      <c r="AW7" s="16"/>
      <c r="AX7" s="17">
        <v>0</v>
      </c>
      <c r="AY7" s="16"/>
      <c r="AZ7" s="13">
        <f>MIN(BA7+BI7+BJ7,$AZ$3)</f>
        <v>13</v>
      </c>
      <c r="BA7" s="14">
        <f>MIN(BB7+BE7+BF7,$BA$3)</f>
        <v>9</v>
      </c>
      <c r="BB7" s="14">
        <f>MIN(SUM(BC7:BD7),$BB$3)</f>
        <v>9</v>
      </c>
      <c r="BC7" s="17">
        <v>20.75</v>
      </c>
      <c r="BD7" s="14">
        <v>0</v>
      </c>
      <c r="BE7" s="16">
        <v>0</v>
      </c>
      <c r="BF7" s="15">
        <f>MIN(SUM(BG7:BH7),$BF$3)</f>
        <v>0</v>
      </c>
      <c r="BG7" s="15">
        <v>0</v>
      </c>
      <c r="BH7" s="15"/>
      <c r="BI7" s="16">
        <v>0</v>
      </c>
      <c r="BJ7" s="13">
        <v>4</v>
      </c>
      <c r="BK7" s="16">
        <v>0</v>
      </c>
      <c r="BL7" s="13">
        <v>0</v>
      </c>
      <c r="BM7" s="14"/>
      <c r="BN7" s="14">
        <v>4</v>
      </c>
      <c r="BO7" s="14">
        <v>0</v>
      </c>
      <c r="BP7" s="13">
        <v>0</v>
      </c>
    </row>
    <row r="8" spans="1:68" x14ac:dyDescent="0.25">
      <c r="A8" s="20">
        <v>4</v>
      </c>
      <c r="B8" s="12" t="s">
        <v>142</v>
      </c>
      <c r="C8" s="12">
        <v>708369</v>
      </c>
      <c r="D8" s="12" t="s">
        <v>143</v>
      </c>
      <c r="E8" s="12" t="s">
        <v>144</v>
      </c>
      <c r="F8" s="12" t="s">
        <v>130</v>
      </c>
      <c r="G8" s="12" t="s">
        <v>131</v>
      </c>
      <c r="H8" s="13">
        <f>I8+AZ8</f>
        <v>13.225000000000001</v>
      </c>
      <c r="I8" s="14">
        <f>MIN(J8+T8+AC8+AJ8+AY8,$I$3)</f>
        <v>7.7</v>
      </c>
      <c r="J8" s="15">
        <f>MIN(SUM(K8:S8),$J$3)</f>
        <v>4</v>
      </c>
      <c r="K8" s="15">
        <v>0</v>
      </c>
      <c r="L8" s="15">
        <v>0</v>
      </c>
      <c r="M8" s="15">
        <v>4</v>
      </c>
      <c r="N8" s="15"/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>MIN(SUM(U8:AB8),$T$3)</f>
        <v>0.7</v>
      </c>
      <c r="U8" s="15">
        <v>0</v>
      </c>
      <c r="V8" s="15"/>
      <c r="W8" s="16">
        <v>0.7</v>
      </c>
      <c r="X8" s="16"/>
      <c r="Y8" s="15">
        <v>0</v>
      </c>
      <c r="Z8" s="16">
        <v>0</v>
      </c>
      <c r="AA8" s="15"/>
      <c r="AB8" s="16">
        <v>0</v>
      </c>
      <c r="AC8" s="16">
        <f>MIN(SUM(AD8:AI8),$AC$3)</f>
        <v>3</v>
      </c>
      <c r="AD8" s="15">
        <v>3</v>
      </c>
      <c r="AE8" s="15">
        <v>0</v>
      </c>
      <c r="AF8" s="15">
        <v>0</v>
      </c>
      <c r="AG8" s="15">
        <v>0</v>
      </c>
      <c r="AH8" s="15">
        <v>0</v>
      </c>
      <c r="AI8" s="16"/>
      <c r="AJ8" s="14">
        <f>MIN(AK8+AV8,$AJ$3)</f>
        <v>0</v>
      </c>
      <c r="AK8" s="14">
        <f>MIN(SUM(AL8:AU8),$AK$3)</f>
        <v>0</v>
      </c>
      <c r="AL8" s="15">
        <v>0</v>
      </c>
      <c r="AM8" s="16">
        <v>0</v>
      </c>
      <c r="AN8" s="17">
        <v>0</v>
      </c>
      <c r="AO8" s="14">
        <v>0</v>
      </c>
      <c r="AP8" s="17">
        <v>0</v>
      </c>
      <c r="AQ8" s="14">
        <v>0</v>
      </c>
      <c r="AR8" s="17">
        <v>0</v>
      </c>
      <c r="AS8" s="15">
        <v>0</v>
      </c>
      <c r="AT8" s="14">
        <v>0</v>
      </c>
      <c r="AU8" s="17">
        <v>0</v>
      </c>
      <c r="AV8" s="17">
        <f>MIN(SUM(AW8:AX8),$AV$3)</f>
        <v>0</v>
      </c>
      <c r="AW8" s="16">
        <v>0</v>
      </c>
      <c r="AX8" s="17">
        <v>0</v>
      </c>
      <c r="AY8" s="16">
        <v>0</v>
      </c>
      <c r="AZ8" s="13">
        <f>MIN(BA8+BI8+BJ8,$AZ$3)</f>
        <v>5.5250000000000004</v>
      </c>
      <c r="BA8" s="14">
        <f>MIN(BB8+BE8+BF8,$BA$3)</f>
        <v>4.4000000000000004</v>
      </c>
      <c r="BB8" s="14">
        <f>MIN(SUM(BC8:BD8),$BB$3)</f>
        <v>4</v>
      </c>
      <c r="BC8" s="17">
        <v>4</v>
      </c>
      <c r="BD8" s="14">
        <v>0</v>
      </c>
      <c r="BE8" s="16">
        <v>0.4</v>
      </c>
      <c r="BF8" s="15">
        <f>MIN(SUM(BG8:BH8),$BF$3)</f>
        <v>0</v>
      </c>
      <c r="BG8" s="15"/>
      <c r="BH8" s="15">
        <v>0</v>
      </c>
      <c r="BI8" s="16">
        <v>0</v>
      </c>
      <c r="BJ8" s="13">
        <f>BK8+BL8+BM8+BN8+BO8+BP8</f>
        <v>1.125</v>
      </c>
      <c r="BK8" s="16">
        <v>0</v>
      </c>
      <c r="BL8" s="13">
        <v>0</v>
      </c>
      <c r="BM8" s="14">
        <v>1.125</v>
      </c>
      <c r="BN8" s="14"/>
      <c r="BO8" s="14"/>
      <c r="BP8" s="13">
        <v>0</v>
      </c>
    </row>
    <row r="9" spans="1:68" x14ac:dyDescent="0.25">
      <c r="A9" s="20">
        <v>5</v>
      </c>
      <c r="B9" s="12" t="s">
        <v>138</v>
      </c>
      <c r="C9" s="12">
        <v>604356</v>
      </c>
      <c r="D9" s="12" t="s">
        <v>139</v>
      </c>
      <c r="E9" s="12" t="s">
        <v>132</v>
      </c>
      <c r="F9" s="12" t="s">
        <v>130</v>
      </c>
      <c r="G9" s="12" t="s">
        <v>131</v>
      </c>
      <c r="H9" s="13">
        <f>I9+AZ9</f>
        <v>13.1</v>
      </c>
      <c r="I9" s="14">
        <f>MIN(J9+T9+AC9+AJ9+AY9,$I$3)</f>
        <v>4.0999999999999996</v>
      </c>
      <c r="J9" s="15">
        <f>MIN(SUM(K9:S9),$J$3)</f>
        <v>0</v>
      </c>
      <c r="K9" s="15">
        <v>0</v>
      </c>
      <c r="L9" s="15">
        <v>0</v>
      </c>
      <c r="M9" s="15"/>
      <c r="N9" s="15">
        <v>0</v>
      </c>
      <c r="O9" s="15">
        <v>0</v>
      </c>
      <c r="P9" s="15"/>
      <c r="Q9" s="15">
        <v>0</v>
      </c>
      <c r="R9" s="15">
        <v>0</v>
      </c>
      <c r="S9" s="15">
        <v>0</v>
      </c>
      <c r="T9" s="16">
        <f>MIN(SUM(U9:AB9),$T$3)</f>
        <v>1.1000000000000001</v>
      </c>
      <c r="U9" s="15">
        <v>0</v>
      </c>
      <c r="V9" s="15">
        <v>0</v>
      </c>
      <c r="W9" s="16">
        <v>0.6</v>
      </c>
      <c r="X9" s="16"/>
      <c r="Y9" s="15">
        <v>0</v>
      </c>
      <c r="Z9" s="16">
        <v>0</v>
      </c>
      <c r="AA9" s="15"/>
      <c r="AB9" s="16">
        <v>0.5</v>
      </c>
      <c r="AC9" s="16">
        <f>MIN(SUM(AD9:AI9),$AC$3)</f>
        <v>3</v>
      </c>
      <c r="AD9" s="15">
        <v>3</v>
      </c>
      <c r="AE9" s="15">
        <v>0</v>
      </c>
      <c r="AF9" s="15"/>
      <c r="AG9" s="15">
        <v>0</v>
      </c>
      <c r="AH9" s="15">
        <v>0</v>
      </c>
      <c r="AI9" s="16">
        <v>0</v>
      </c>
      <c r="AJ9" s="14">
        <f>MIN(AK9+AV9,$AJ$3)</f>
        <v>0</v>
      </c>
      <c r="AK9" s="14">
        <f>MIN(SUM(AL9:AU9),$AK$3)</f>
        <v>0</v>
      </c>
      <c r="AL9" s="15">
        <v>0</v>
      </c>
      <c r="AM9" s="16"/>
      <c r="AN9" s="17">
        <v>0</v>
      </c>
      <c r="AO9" s="14"/>
      <c r="AP9" s="17">
        <v>0</v>
      </c>
      <c r="AQ9" s="14"/>
      <c r="AR9" s="17">
        <v>0</v>
      </c>
      <c r="AS9" s="15">
        <v>0</v>
      </c>
      <c r="AT9" s="14">
        <v>0</v>
      </c>
      <c r="AU9" s="17">
        <v>0</v>
      </c>
      <c r="AV9" s="17">
        <f>MIN(SUM(AW9:AX9),$AV$3)</f>
        <v>0</v>
      </c>
      <c r="AW9" s="16">
        <v>0</v>
      </c>
      <c r="AX9" s="17">
        <v>0</v>
      </c>
      <c r="AY9" s="16">
        <v>0</v>
      </c>
      <c r="AZ9" s="13">
        <f>MIN(BA9+BI9+BJ9,$AZ$3)</f>
        <v>9</v>
      </c>
      <c r="BA9" s="14">
        <f>MIN(BB9+BE9+BF9,$BA$3)</f>
        <v>9</v>
      </c>
      <c r="BB9" s="14">
        <f>MIN(SUM(BC9:BD9),$BB$3)</f>
        <v>9</v>
      </c>
      <c r="BC9" s="17">
        <v>12.25</v>
      </c>
      <c r="BD9" s="14">
        <v>0</v>
      </c>
      <c r="BE9" s="16"/>
      <c r="BF9" s="15">
        <f>MIN(SUM(BG9:BH9),$BF$3)</f>
        <v>0</v>
      </c>
      <c r="BG9" s="15">
        <v>0</v>
      </c>
      <c r="BH9" s="15">
        <v>0</v>
      </c>
      <c r="BI9" s="16"/>
      <c r="BJ9" s="13">
        <f>SUM(BK9:BP9)</f>
        <v>0</v>
      </c>
      <c r="BK9" s="16">
        <v>0</v>
      </c>
      <c r="BL9" s="13">
        <v>0</v>
      </c>
      <c r="BM9" s="14"/>
      <c r="BN9" s="14"/>
      <c r="BO9" s="14"/>
      <c r="BP9" s="13">
        <v>0</v>
      </c>
    </row>
    <row r="13" spans="1:68" x14ac:dyDescent="0.25">
      <c r="B13" t="s">
        <v>145</v>
      </c>
    </row>
  </sheetData>
  <sortState ref="A5:BP9">
    <sortCondition descending="1" ref="H5:H9"/>
  </sortState>
  <mergeCells count="67">
    <mergeCell ref="A1:A4"/>
    <mergeCell ref="BO1:BO2"/>
    <mergeCell ref="BP1:BP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C1:BC2"/>
    <mergeCell ref="AT1:AT2"/>
    <mergeCell ref="AU1:AU2"/>
    <mergeCell ref="AV1:AV2"/>
    <mergeCell ref="AW1:AW2"/>
    <mergeCell ref="AX1:AX2"/>
    <mergeCell ref="AP1:AP2"/>
    <mergeCell ref="AQ1:AQ2"/>
    <mergeCell ref="AR1:AR2"/>
    <mergeCell ref="AS1:AS2"/>
    <mergeCell ref="BB1:BB2"/>
    <mergeCell ref="AK1:AK2"/>
    <mergeCell ref="AL1:AL2"/>
    <mergeCell ref="AM1:AM2"/>
    <mergeCell ref="AN1:AN2"/>
    <mergeCell ref="AO1:AO2"/>
    <mergeCell ref="AF1:AF2"/>
    <mergeCell ref="AG1:AG2"/>
    <mergeCell ref="AH1:AH2"/>
    <mergeCell ref="AI1:AI2"/>
    <mergeCell ref="AJ1:AJ2"/>
    <mergeCell ref="AA1:AA2"/>
    <mergeCell ref="AB1:AB2"/>
    <mergeCell ref="AC1:AC2"/>
    <mergeCell ref="AD1:AD2"/>
    <mergeCell ref="AE1:AE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4"/>
    <mergeCell ref="H1:H2"/>
    <mergeCell ref="I1:I2"/>
    <mergeCell ref="J1:J2"/>
    <mergeCell ref="K1:K2"/>
    <mergeCell ref="B1:B4"/>
    <mergeCell ref="C1:C4"/>
    <mergeCell ref="D1:D4"/>
    <mergeCell ref="E1:E4"/>
    <mergeCell ref="F1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ΚΕΡΚΥΡΑΣ_Μοριοδό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User</cp:lastModifiedBy>
  <dcterms:created xsi:type="dcterms:W3CDTF">2023-03-03T08:38:39Z</dcterms:created>
  <dcterms:modified xsi:type="dcterms:W3CDTF">2023-08-21T09:26:58Z</dcterms:modified>
</cp:coreProperties>
</file>