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ΕΠΙΛΟΓΕΣ ΔΙΕΥΘΥΝΤΩΝ ΣΧΟΛΙΚΩΝ ΜΟΝΑΔΩΝ 2022-2023\ΕΠΑΝΑΠΡΟΚΗΡΥΞΗ ΘΕΣΕΩΝ\"/>
    </mc:Choice>
  </mc:AlternateContent>
  <bookViews>
    <workbookView xWindow="240" yWindow="570" windowWidth="28455" windowHeight="11955"/>
  </bookViews>
  <sheets>
    <sheet name="ΔΙΕΥΘΥΝΣΗ Π.Ε. ΚΕΡΚΥΡΑΣ_Μοριοδό" sheetId="1" r:id="rId1"/>
  </sheets>
  <calcPr calcId="162913"/>
</workbook>
</file>

<file path=xl/calcChain.xml><?xml version="1.0" encoding="utf-8"?>
<calcChain xmlns="http://schemas.openxmlformats.org/spreadsheetml/2006/main">
  <c r="BF6" i="1" l="1"/>
  <c r="BB6" i="1"/>
  <c r="BA6" i="1" s="1"/>
  <c r="AZ6" i="1" s="1"/>
  <c r="AV6" i="1"/>
  <c r="AK6" i="1"/>
  <c r="AJ6" i="1" s="1"/>
  <c r="AC6" i="1"/>
  <c r="T6" i="1"/>
  <c r="J6" i="1"/>
  <c r="I6" i="1" l="1"/>
  <c r="H6" i="1" s="1"/>
  <c r="BJ5" i="1"/>
  <c r="BJ8" i="1"/>
  <c r="BJ9" i="1" l="1"/>
  <c r="AK7" i="1" l="1"/>
  <c r="BF7" i="1" l="1"/>
  <c r="BB7" i="1"/>
  <c r="AV7" i="1"/>
  <c r="AC7" i="1"/>
  <c r="T7" i="1"/>
  <c r="J7" i="1"/>
  <c r="BF9" i="1"/>
  <c r="BB9" i="1"/>
  <c r="AV9" i="1"/>
  <c r="AK9" i="1"/>
  <c r="AC9" i="1"/>
  <c r="T9" i="1"/>
  <c r="J9" i="1"/>
  <c r="BF5" i="1"/>
  <c r="BB5" i="1"/>
  <c r="AK5" i="1"/>
  <c r="AC5" i="1"/>
  <c r="T5" i="1"/>
  <c r="J5" i="1"/>
  <c r="BF8" i="1"/>
  <c r="BB8" i="1"/>
  <c r="AV8" i="1"/>
  <c r="AK8" i="1"/>
  <c r="AC8" i="1"/>
  <c r="T8" i="1"/>
  <c r="J8" i="1"/>
  <c r="I5" i="1" l="1"/>
  <c r="BA9" i="1"/>
  <c r="AZ9" i="1" s="1"/>
  <c r="BA5" i="1"/>
  <c r="AZ5" i="1" s="1"/>
  <c r="AJ9" i="1"/>
  <c r="I9" i="1" s="1"/>
  <c r="BA8" i="1"/>
  <c r="AZ8" i="1" s="1"/>
  <c r="AJ7" i="1"/>
  <c r="I7" i="1" s="1"/>
  <c r="AJ8" i="1"/>
  <c r="I8" i="1" s="1"/>
  <c r="BA7" i="1"/>
  <c r="AZ7" i="1" s="1"/>
  <c r="H9" i="1" l="1"/>
  <c r="H8" i="1"/>
  <c r="H5" i="1"/>
  <c r="H7" i="1"/>
</calcChain>
</file>

<file path=xl/sharedStrings.xml><?xml version="1.0" encoding="utf-8"?>
<sst xmlns="http://schemas.openxmlformats.org/spreadsheetml/2006/main" count="158" uniqueCount="147">
  <si>
    <t>α/α</t>
  </si>
  <si>
    <t>Α.Μ._x000D_
ΥΠΟΨΗΦΙΟΥ</t>
  </si>
  <si>
    <t>ΟΝΟΜΑΤΕΠΩΝΥΜΟ_x000D_
ΥΠΟΨΗΦΙΟΥ</t>
  </si>
  <si>
    <t>ΚΛΑΔΟΣ_x000D_
ΥΠΟΨΗΦΙΟΥ</t>
  </si>
  <si>
    <t>ΒΑΘΜΙΔΑ_x000D_
ΕΚΠΑΙΔΕΥΣΗΣ</t>
  </si>
  <si>
    <t>ΠΕΡΙΦΕΡΕΙΑΚΗ_x000D_
ΔΙΕΥΘΥΝΣΗ_x000D_
ΑΙΤΗΣΗΣ</t>
  </si>
  <si>
    <t>ΤΙΤΛΟΣ_x000D_
ΚΡΙΤΗΡΙΟΥ</t>
  </si>
  <si>
    <t>ΕΠΙΣΤΗΜΟΝΙΚΗ -_x000D_
ΠΑΙΔΑΓΩΓΙΚΗ ΣΥΓΚΡΟΤΗΣΗ</t>
  </si>
  <si>
    <t>ΤΙΤΛΟΙ_x000D_
ΣΠΟΥΔΩΝ</t>
  </si>
  <si>
    <t>ΔΙΔΑΚΤΟΡΙΚΟ_x000D_
ΔΙΠΛΩΜΑ_x000D_
(1ο - συναφές)</t>
  </si>
  <si>
    <t>ΔΙΔΑΚΤΟΡΙΚΟ_x000D_
ΔΙΠΛΩΜΑ_x000D_
(2ο ή _x000D_
μη συναφές)</t>
  </si>
  <si>
    <t>ΜΕΤΑΠΤΥΧΙΑΚΟ_x000D_
ΔΙΠΛΩΜΑ_x000D_
(1ο - συναφές)</t>
  </si>
  <si>
    <t>ΜΕΤΑΠΤΥΧΙΑΚΟ_x000D_
ΔΙΠΛΩΜΑ_x000D_
(2ο ή _x000D_
μη συναφές)</t>
  </si>
  <si>
    <t>ΤΙΤΛΟΣ_x000D_
ΔΙΔΑΣΚΑΛΕΙΟΥ_x000D_
ΜΕΤΕΚΠΑΙΔΕΥΣΗΣ</t>
  </si>
  <si>
    <t>2ο ΠΤΥΧΙΟ_x000D_
(Α.Ε.Ι. ή _x000D_
Τ.Ε.Ι. 4-ετές)</t>
  </si>
  <si>
    <t>2ο ΠΤΥΧΙΟ_x000D_
(Τ.Ε.Ι. &lt; 4-ετές)</t>
  </si>
  <si>
    <t>ΠΤΥΧΙΟ_x000D_
Ε.Σ.Δ.Δ.Α.</t>
  </si>
  <si>
    <t>3ο ΠΤΥΧΙΟ_x000D_
(Α.Ε.Ι. ή_x000D_
Τ.Ε.Ι.)</t>
  </si>
  <si>
    <t>ΕΠΙΜΟΡΦΩΣΗ</t>
  </si>
  <si>
    <t>Σ.Ε.Λ.Μ.Ε._x000D_
Σ.Ε.Λ.Δ.Ε._x000D_
Α.Σ.ΠΑΙ.Τ.Ε._x000D_
Σ.Ε.Λ.Ε.Τ.Ε.</t>
  </si>
  <si>
    <t>Α.Ε.Ι._x000D_
(τουλάχιστον 300 ώρες ή_x000D_
9 μήνες)</t>
  </si>
  <si>
    <t>ΠΕ.Κ.Ε.Σ._x000D_
Π.Ε.Κ._x000D_
Ι.Ε.Π. _x000D_
Π.Ι._x000D_
Ο.ΕΠ.ΕΚ._x000D_
κ.λ.π.</t>
  </si>
  <si>
    <t>Ε.Κ.Δ.Δ.Α._x000D_
Δ.Ο.Ε._x000D_
Ο.Λ.Μ.Ε.</t>
  </si>
  <si>
    <t>Μείζον_x000D_
Πρόγραμμα_x000D_
Επιμόρφωσης _x000D_
Εκπαιδευτικών</t>
  </si>
  <si>
    <t>Θεματικές_x000D_
Ενότητες_x000D_
Ε.Α.Π.</t>
  </si>
  <si>
    <t>Τ.Π.Ε. Β Επιπέδου</t>
  </si>
  <si>
    <t>Τ.Π.Ε. Β1 Επιπέδου</t>
  </si>
  <si>
    <t>ΞΕΝΕΣ_x000D_
ΓΛΩΣΣΕΣ</t>
  </si>
  <si>
    <t>1η ΞΕΝΗ_x000D_
ΓΛΩΣΣΑ_x000D_
(Γ2)</t>
  </si>
  <si>
    <t>1η ΞΕΝΗ_x000D_
ΓΛΩΣΣΑ_x000D_
(Γ1)</t>
  </si>
  <si>
    <t>1η ΞΕΝΗ_x000D_
ΓΛΩΣΣΑ_x000D_
(Β2)</t>
  </si>
  <si>
    <t>2η ΞΕΝΗ_x000D_
ΓΛΩΣΣΑ_x000D_
(Γ2)</t>
  </si>
  <si>
    <t>2η ΞΕΝΗ_x000D_
ΓΛΩΣΣΑ_x000D_
(Γ1)</t>
  </si>
  <si>
    <t>2η ΞΕΝΗ_x000D_
ΓΛΩΣΣΑ_x000D_
(Β2)</t>
  </si>
  <si>
    <t>ΣΥΓΓΡΑΦΙΚΟ -_x000D_
ΕΡΕΥΝΗΤΙΚΟ_x000D_
ΕΡΓΟ</t>
  </si>
  <si>
    <t>Βιβλία, Συλλογικοί Τόμοι,_x000D_
Πρακτικά Συνεδρίων, _x000D_
Επιμορφωτικό Υλικό</t>
  </si>
  <si>
    <t>ΒΙΒΛΙΑ_x000D_
ΔΙΕΘΝΩΝ_x000D_
ΟΙΚΩΝ_x000D_
(ΙSΒΝ)</t>
  </si>
  <si>
    <t>ΒΙΒΛΙΑ_x000D_
ΕΛΛΗΝΙΚΩΝ_x000D_
ΟΙΚΩΝ_x000D_
(ΙSΒΝ)</t>
  </si>
  <si>
    <t>ΚΕΦΑΛΑΙΑ_x000D_
ΤΟΜΩΝ_x000D_
ΔΙΕΘΝΩΝ_x000D_
ΟΙΚΩΝ_x000D_
(ΙSΒΝ)</t>
  </si>
  <si>
    <t>ΚΕΦΑΛΑΙΑ_x000D_
ΤΟΜΩΝ_x000D_
ΕΛΛΗΝΙΚΩΝ_x000D_
ΟΙΚΩΝ_x000D_
(ΙSΒΝ)</t>
  </si>
  <si>
    <t>ΠΡΑΚΤΙΚΑ _x000D_
ΔΙΕΘΝΩΝ_x000D_
ΣΥΝΕΔΡΙΩΝ_x000D_
(ΙSΒΝ ή _x000D_
ISSN)</t>
  </si>
  <si>
    <t>ΠΡΑΚΤΙΚΑ _x000D_
ΕΛΛΗΝΙΚΩΝ_x000D_
ΣΥΝΕΔΡΙΩΝ_x000D_
(ΙSΒΝ ή _x000D_
ISSN)</t>
  </si>
  <si>
    <t>ΣΧΟΛΙΚΟ_x000D_
ΕΓΧΕΙΡΙΔΙΟ_x000D_
ή_x000D_
ΔΙΔΑΚΤΙΚΟ_x000D_
ΒΙΒΛΙΟ</t>
  </si>
  <si>
    <t>ΟΜΑΔΑ_x000D_
ΣΥΝΤΑΞΗΣ_x000D_
Α.Π.Σ. - Δ.Ε.Π.Π.Σ._x000D_
κ.λ.π.</t>
  </si>
  <si>
    <t>ΔΗΜΙΟΥΡΓΙΑ_x000D_
ΕΚΠΑΙΔΕΥΤΙΚΟΥ_x000D_
ΛΟΓΙΣΜΙΚΟΥ</t>
  </si>
  <si>
    <t>ΔΗΜΙΟΥΡΓΙΑ_x000D_
ΕΠΙΜΟΡΦΩΤΙΚΟΥ_x000D_
ΥΛΙΚΟΥ</t>
  </si>
  <si>
    <t>Άρθρα</t>
  </si>
  <si>
    <t>ΑΡΘΡΑ_x000D_
ΔΙΕΘΝΩΝ_x000D_
ΠΕΡΙΟΔΙΚΩΝ_x000D_
(ΙSSΝ)</t>
  </si>
  <si>
    <t>ΑΡΘΡΑ_x000D_
ΕΛΛΗΝΙΚΩΝ_x000D_
ΠΕΡΙΟΔΙΚΩΝ_x000D_
(ΙSSΝ)</t>
  </si>
  <si>
    <t>ΔΙΔΑΚΤΙΚΟ_x000D_
ΕΡΓΟ_x000D_
στην_x000D_
ΑΝΩΤΑΤΗ</t>
  </si>
  <si>
    <t>ΔΙΔΑΚΤΙΚΗ-ΣΥΜΒΟΥΛΕΥΤΙΚΗ ΚΑΘΟΔΗΓΗΣΗ</t>
  </si>
  <si>
    <t>Ανώτατο_x000D_
όριο_x000D_
περ. α) έως γ)</t>
  </si>
  <si>
    <t>ΔΙΔΑΚΤΙΚΗ_x000D_
ΕΜΠΕΙΡΙΑ</t>
  </si>
  <si>
    <t>ΔΙΔΑΚΤΙΚΗ _x000D_
ΕΜΠΕΙΡΙΑ_x000D_
σε σχολικές μονάδες, κ.λ.π.</t>
  </si>
  <si>
    <t>ΔΙΔΑΚΤΙΚΗ _x000D_
ΕΜΠΕΙΡΙΑ_x000D_
σε πειραματικά_x000D_
σχολεία_x000D_
(επιπλέον_x000D_
μοριοδότηση)</t>
  </si>
  <si>
    <t>ΠΑΡΟΧΗ_x000D_
ΕΠΙΜΟΡΦΩΤΙΚΟΥ_x000D_
ΕΡΓΟΥ</t>
  </si>
  <si>
    <t>ΣΥΜΜΕΤΟΧΗ_x000D_
σε_x000D_
ΕΡΕΥΝΗΤΙΚΑ_x000D_
ΠΡΟΓΡΑΜΜΑΤΑ</t>
  </si>
  <si>
    <t>Ι.Ε.Π._x000D_
Π.Ι._x000D_
Α.Ε.Ι._x000D_
κ.λ.π.</t>
  </si>
  <si>
    <t>Ε.Ε._x000D_
και_x000D_
ΔΙΕΘΝΕΙΣ_x000D_
ΟΡΓΑΝΙΣΜΟΙ</t>
  </si>
  <si>
    <t>ΣΥΜΒΟΥΛΕΥΤΙΚΟ -_x000D_
ΚΑΘΟΔΗΓΗΤΙΚΟ_x000D_
ΕΡΓΟ</t>
  </si>
  <si>
    <t>ΔΙΟΙΚΗΤΙΚΗ -_x000D_
ΥΠΟΣΤΗΡΙΚΤΙΚΗ_x000D_
ΕΜΠΕΙΡΙΑ</t>
  </si>
  <si>
    <t>Περιφ. Δ/ντες,_x000D_
Συντονιστές_x000D_
Εκπ/σης Εξωτερ.,_x000D_
Προϊσταμένοι_x000D_
Δ/νσης Υ.ΠΑΙ.Θ.</t>
  </si>
  <si>
    <t>Δ/ντες Εκπ/σης,_x000D_
Προϊσταμένοι_x000D_
Γραφείων Εκπ/σης, _x000D_
Σύμβουλοι Α' Ι.Ε.Π.,_x000D_
Πάρεδροι Π.Ι.,_x000D_
κ.λ.π.</t>
  </si>
  <si>
    <t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</si>
  <si>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>Προϊσταμένοι_x000D_
Νηπιαγωγείων &amp; _x000D_
Ολιγοθεσίων Δ.Σ.,_x000D_
Υποδιευθυντές _x000D_
Σχολείων, _x000D_
κ.λ.π</t>
  </si>
  <si>
    <t>ΚΕ.Δ.Α.Σ.Υ._x000D_
Κ.Ε.Σ.Υ._x000D_
Ε.Κ.Φ.Ε_x000D_
Σ.Σ.Ν._x000D_
ΚΕ. ΠΛΗ.ΝΕ.Τ._x000D_
κ.λ.π.</t>
  </si>
  <si>
    <t>Απόσπαση_x000D_
σε υπηρεσίες_x000D_
Υ.ΠΑΙ.Θ.</t>
  </si>
  <si>
    <t>Το ανώτατο όριο μοριοδότησης Δ/ντη, Υδ/ντή και Προϊσταμένου σχολικής μονάδας είναι 6.</t>
  </si>
  <si>
    <t>Ανώτατο_x000D_
όριο:</t>
  </si>
  <si>
    <t>ΣΥΝΟΛΟ_x000D_
ΜΟΡΙΩΝ_x000D_
(2)+(3)</t>
  </si>
  <si>
    <t>(2) =_x000D_
(2α)+(2β)+_x000D_
(2γ)+(2δ)+(2ε)</t>
  </si>
  <si>
    <t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</si>
  <si>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</si>
  <si>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</si>
  <si>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</si>
  <si>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</si>
  <si>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</si>
  <si>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</si>
  <si>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</si>
  <si>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</si>
  <si>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</si>
  <si>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</si>
  <si>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</si>
  <si>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</si>
  <si>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</si>
  <si>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</si>
  <si>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</si>
  <si>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</si>
  <si>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</si>
  <si>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</si>
  <si>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</si>
  <si>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</si>
  <si>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</si>
  <si>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</si>
  <si>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</si>
  <si>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</si>
  <si>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</si>
  <si>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>(2δ) = _x000D_
(2δα)+(2δβ)</t>
  </si>
  <si>
    <t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</si>
  <si>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</si>
  <si>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</si>
  <si>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</si>
  <si>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</si>
  <si>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</si>
  <si>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</si>
  <si>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</si>
  <si>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</si>
  <si>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</si>
  <si>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</si>
  <si>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>(2δβ) =_x000D_
(2δβ.i)+(2δβ.ii)</t>
  </si>
  <si>
    <t>(2δβ.i)</t>
  </si>
  <si>
    <t>(2δβ.ii)</t>
  </si>
  <si>
    <t>(2ε)</t>
  </si>
  <si>
    <t>(3) =_x000D_
[A]+(3δ)+(3ε)</t>
  </si>
  <si>
    <t>[Α] =_x000D_
(3α)+(3β)+_x000D_
(3γ)</t>
  </si>
  <si>
    <t>(3α) = _x000D_
(3αα)+(3αβ)</t>
  </si>
  <si>
    <t>(3αα)</t>
  </si>
  <si>
    <t>(3αβ)</t>
  </si>
  <si>
    <t>(3β)</t>
  </si>
  <si>
    <t>(3γ) = _x000D_
(3γα)+(3γβ)</t>
  </si>
  <si>
    <t>(3γα)</t>
  </si>
  <si>
    <t>(3γβ)</t>
  </si>
  <si>
    <t>(3δ)</t>
  </si>
  <si>
    <t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</si>
  <si>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</si>
  <si>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</si>
  <si>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</si>
  <si>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</si>
  <si>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</si>
  <si>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</si>
  <si>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>Α/ΘΜΙΑ</t>
  </si>
  <si>
    <t>ΔΙΕΥΘΥΝΣΗ Π.Ε. ΚΕΡΚΥΡΑΣ</t>
  </si>
  <si>
    <t>ΠΕ70</t>
  </si>
  <si>
    <t>Α.Π.
ΑΙΤΗΣΗΣ</t>
  </si>
  <si>
    <t>ΠΑΠΑΓΕΩΡΓΙΟΥ ΚΩΝΣΤΑΝΤΙΝΟΣ</t>
  </si>
  <si>
    <t>2618/10-08-2023</t>
  </si>
  <si>
    <t>2619/18-08-2023</t>
  </si>
  <si>
    <t>ΠΑΠΑΣΤΑΥΡΟΥ ΕΥΑΓΓΕΛΙΝΗ</t>
  </si>
  <si>
    <t>2629/10-08-2023</t>
  </si>
  <si>
    <t>ΤΡΑΤΟΛΟΥ ΖΑΧΑΡΟΥΛΑ</t>
  </si>
  <si>
    <t>2631/11-08-2023</t>
  </si>
  <si>
    <t>ΛΩΛΗ ΕΛΕΝΗ</t>
  </si>
  <si>
    <t>2634/14-08-2023</t>
  </si>
  <si>
    <t>ΒΕΛΙΣΣΑΡΗ ΔΗΜΗΤΡΑ</t>
  </si>
  <si>
    <t>ΠΕ71</t>
  </si>
  <si>
    <t xml:space="preserve">  </t>
  </si>
  <si>
    <t xml:space="preserve">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</si>
</sst>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"/>
    <numFmt numFmtId="165" formatCode="#,##0.0;;"/>
    <numFmt numFmtId="166" formatCode="#,##0.00;;"/>
    <numFmt numFmtId="167" formatCode="#,##0.000;;"/>
    <numFmt numFmtId="168" formatCode="#,##0.0000;;"/>
  </numFmts>
  <fonts count="4" x14ac:knownFonts="1">
    <font>
      <sz val="11"/>
      <name val="Calibri"/>
    </font>
    <font>
      <b/>
      <sz val="11"/>
      <name val="Calibri"/>
    </font>
    <font>
      <b/>
      <u/>
      <sz val="11"/>
      <name val="Calibri"/>
    </font>
    <font>
      <sz val="11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0" fillId="0" borderId="2" xfId="0" applyBorder="1" applyProtection="1"/>
    <xf numFmtId="168" fontId="0" fillId="0" borderId="2" xfId="0" applyNumberFormat="1" applyBorder="1" applyAlignment="1" applyProtection="1">
      <alignment horizontal="center"/>
    </xf>
    <xf numFmtId="167" fontId="0" fillId="0" borderId="2" xfId="0" applyNumberFormat="1" applyBorder="1" applyAlignment="1" applyProtection="1">
      <alignment horizontal="center"/>
    </xf>
    <xf numFmtId="164" fontId="0" fillId="0" borderId="2" xfId="0" applyNumberFormat="1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/>
    </xf>
    <xf numFmtId="166" fontId="0" fillId="0" borderId="2" xfId="0" applyNumberFormat="1" applyBorder="1" applyAlignment="1" applyProtection="1">
      <alignment horizontal="center"/>
    </xf>
    <xf numFmtId="49" fontId="0" fillId="0" borderId="2" xfId="0" applyNumberFormat="1" applyBorder="1" applyProtection="1"/>
    <xf numFmtId="0" fontId="3" fillId="0" borderId="2" xfId="0" applyFont="1" applyBorder="1" applyProtection="1"/>
    <xf numFmtId="0" fontId="0" fillId="0" borderId="2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3"/>
  <sheetViews>
    <sheetView tabSelected="1" workbookViewId="0">
      <selection activeCell="C12" sqref="C12"/>
    </sheetView>
  </sheetViews>
  <sheetFormatPr defaultRowHeight="15" x14ac:dyDescent="0.25"/>
  <cols>
    <col min="1" max="1" width="5.5703125" style="21" customWidth="1"/>
    <col min="2" max="2" width="15.28515625" customWidth="1"/>
    <col min="3" max="3" width="14.5703125" customWidth="1"/>
    <col min="4" max="4" width="35.28515625" customWidth="1"/>
    <col min="5" max="5" width="14.140625" customWidth="1"/>
    <col min="6" max="6" width="14" customWidth="1"/>
    <col min="7" max="7" width="24.7109375" customWidth="1"/>
    <col min="8" max="8" width="20.5703125" customWidth="1"/>
    <col min="9" max="9" width="21.28515625" customWidth="1"/>
    <col min="10" max="10" width="20.42578125" customWidth="1"/>
    <col min="11" max="11" width="16.28515625" customWidth="1"/>
    <col min="12" max="13" width="15.7109375" customWidth="1"/>
    <col min="14" max="14" width="16.42578125" customWidth="1"/>
    <col min="15" max="15" width="17" customWidth="1"/>
    <col min="16" max="16" width="15.28515625" customWidth="1"/>
    <col min="17" max="17" width="17" customWidth="1"/>
    <col min="18" max="18" width="14" customWidth="1"/>
    <col min="19" max="19" width="14.42578125" customWidth="1"/>
    <col min="20" max="20" width="23" customWidth="1"/>
    <col min="21" max="21" width="14.5703125" customWidth="1"/>
    <col min="22" max="22" width="17" customWidth="1"/>
    <col min="23" max="23" width="15" customWidth="1"/>
    <col min="24" max="24" width="15.140625" customWidth="1"/>
    <col min="25" max="25" width="16" customWidth="1"/>
    <col min="26" max="26" width="14.42578125" customWidth="1"/>
    <col min="27" max="27" width="12.28515625" customWidth="1"/>
    <col min="28" max="28" width="11.5703125" customWidth="1"/>
    <col min="29" max="29" width="16.85546875" customWidth="1"/>
    <col min="30" max="30" width="10.140625" customWidth="1"/>
    <col min="31" max="31" width="8.85546875" customWidth="1"/>
    <col min="32" max="32" width="9.140625" customWidth="1"/>
    <col min="33" max="33" width="9" customWidth="1"/>
    <col min="34" max="34" width="9.7109375" customWidth="1"/>
    <col min="35" max="35" width="10.7109375" customWidth="1"/>
    <col min="36" max="36" width="14.5703125" customWidth="1"/>
    <col min="37" max="37" width="25.28515625" customWidth="1"/>
    <col min="38" max="38" width="11" customWidth="1"/>
    <col min="39" max="39" width="12.85546875" customWidth="1"/>
    <col min="40" max="40" width="11.5703125" customWidth="1"/>
    <col min="41" max="41" width="14.140625" customWidth="1"/>
    <col min="42" max="42" width="11.5703125" customWidth="1"/>
    <col min="43" max="43" width="13.85546875" customWidth="1"/>
    <col min="44" max="44" width="11.28515625" customWidth="1"/>
    <col min="45" max="45" width="12.7109375" customWidth="1"/>
    <col min="46" max="46" width="15.7109375" customWidth="1"/>
    <col min="47" max="48" width="16.28515625" customWidth="1"/>
    <col min="49" max="49" width="13.5703125" customWidth="1"/>
    <col min="50" max="50" width="15.28515625" customWidth="1"/>
    <col min="51" max="51" width="16.42578125" customWidth="1"/>
    <col min="52" max="52" width="18.42578125" customWidth="1"/>
    <col min="53" max="53" width="16.28515625" customWidth="1"/>
    <col min="54" max="54" width="17.28515625" customWidth="1"/>
    <col min="55" max="55" width="14.28515625" customWidth="1"/>
    <col min="56" max="56" width="16.42578125" customWidth="1"/>
    <col min="57" max="57" width="19.140625" customWidth="1"/>
    <col min="58" max="58" width="16.85546875" customWidth="1"/>
    <col min="59" max="59" width="11" customWidth="1"/>
    <col min="60" max="60" width="13" customWidth="1"/>
    <col min="61" max="61" width="17.85546875" customWidth="1"/>
    <col min="62" max="62" width="15.140625" customWidth="1"/>
    <col min="63" max="63" width="16.140625" customWidth="1"/>
    <col min="64" max="64" width="18.85546875" customWidth="1"/>
    <col min="65" max="65" width="28.28515625" customWidth="1"/>
    <col min="66" max="66" width="18.7109375" customWidth="1"/>
    <col min="67" max="67" width="14.85546875" customWidth="1"/>
    <col min="68" max="68" width="16.42578125" customWidth="1"/>
  </cols>
  <sheetData>
    <row r="1" spans="1:68" ht="129.94999999999999" customHeight="1" thickBot="1" x14ac:dyDescent="0.3">
      <c r="A1" s="22" t="s">
        <v>0</v>
      </c>
      <c r="B1" s="36" t="s">
        <v>133</v>
      </c>
      <c r="C1" s="36" t="s">
        <v>1</v>
      </c>
      <c r="D1" s="36" t="s">
        <v>2</v>
      </c>
      <c r="E1" s="36" t="s">
        <v>3</v>
      </c>
      <c r="F1" s="36" t="s">
        <v>4</v>
      </c>
      <c r="G1" s="36" t="s">
        <v>5</v>
      </c>
      <c r="H1" s="34" t="s">
        <v>6</v>
      </c>
      <c r="I1" s="31" t="s">
        <v>7</v>
      </c>
      <c r="J1" s="27" t="s">
        <v>8</v>
      </c>
      <c r="K1" s="23" t="s">
        <v>9</v>
      </c>
      <c r="L1" s="23" t="s">
        <v>10</v>
      </c>
      <c r="M1" s="23" t="s">
        <v>11</v>
      </c>
      <c r="N1" s="23" t="s">
        <v>12</v>
      </c>
      <c r="O1" s="23" t="s">
        <v>13</v>
      </c>
      <c r="P1" s="23" t="s">
        <v>14</v>
      </c>
      <c r="Q1" s="23" t="s">
        <v>15</v>
      </c>
      <c r="R1" s="23" t="s">
        <v>16</v>
      </c>
      <c r="S1" s="23" t="s">
        <v>17</v>
      </c>
      <c r="T1" s="27" t="s">
        <v>18</v>
      </c>
      <c r="U1" s="23" t="s">
        <v>19</v>
      </c>
      <c r="V1" s="23" t="s">
        <v>20</v>
      </c>
      <c r="W1" s="23" t="s">
        <v>21</v>
      </c>
      <c r="X1" s="23" t="s">
        <v>22</v>
      </c>
      <c r="Y1" s="23" t="s">
        <v>23</v>
      </c>
      <c r="Z1" s="23" t="s">
        <v>24</v>
      </c>
      <c r="AA1" s="23" t="s">
        <v>25</v>
      </c>
      <c r="AB1" s="23" t="s">
        <v>26</v>
      </c>
      <c r="AC1" s="27" t="s">
        <v>27</v>
      </c>
      <c r="AD1" s="23" t="s">
        <v>28</v>
      </c>
      <c r="AE1" s="23" t="s">
        <v>29</v>
      </c>
      <c r="AF1" s="23" t="s">
        <v>30</v>
      </c>
      <c r="AG1" s="23" t="s">
        <v>31</v>
      </c>
      <c r="AH1" s="23" t="s">
        <v>32</v>
      </c>
      <c r="AI1" s="23" t="s">
        <v>33</v>
      </c>
      <c r="AJ1" s="27" t="s">
        <v>34</v>
      </c>
      <c r="AK1" s="34" t="s">
        <v>35</v>
      </c>
      <c r="AL1" s="23" t="s">
        <v>36</v>
      </c>
      <c r="AM1" s="23" t="s">
        <v>37</v>
      </c>
      <c r="AN1" s="23" t="s">
        <v>38</v>
      </c>
      <c r="AO1" s="23" t="s">
        <v>39</v>
      </c>
      <c r="AP1" s="23" t="s">
        <v>40</v>
      </c>
      <c r="AQ1" s="23" t="s">
        <v>41</v>
      </c>
      <c r="AR1" s="23" t="s">
        <v>42</v>
      </c>
      <c r="AS1" s="23" t="s">
        <v>43</v>
      </c>
      <c r="AT1" s="23" t="s">
        <v>44</v>
      </c>
      <c r="AU1" s="23" t="s">
        <v>45</v>
      </c>
      <c r="AV1" s="34" t="s">
        <v>46</v>
      </c>
      <c r="AW1" s="23" t="s">
        <v>47</v>
      </c>
      <c r="AX1" s="23" t="s">
        <v>48</v>
      </c>
      <c r="AY1" s="27" t="s">
        <v>49</v>
      </c>
      <c r="AZ1" s="31" t="s">
        <v>50</v>
      </c>
      <c r="BA1" s="33" t="s">
        <v>51</v>
      </c>
      <c r="BB1" s="29" t="s">
        <v>52</v>
      </c>
      <c r="BC1" s="23" t="s">
        <v>53</v>
      </c>
      <c r="BD1" s="23" t="s">
        <v>54</v>
      </c>
      <c r="BE1" s="29" t="s">
        <v>55</v>
      </c>
      <c r="BF1" s="29" t="s">
        <v>56</v>
      </c>
      <c r="BG1" s="23" t="s">
        <v>57</v>
      </c>
      <c r="BH1" s="23" t="s">
        <v>58</v>
      </c>
      <c r="BI1" s="27" t="s">
        <v>59</v>
      </c>
      <c r="BJ1" s="27" t="s">
        <v>60</v>
      </c>
      <c r="BK1" s="23" t="s">
        <v>61</v>
      </c>
      <c r="BL1" s="23" t="s">
        <v>62</v>
      </c>
      <c r="BM1" s="7" t="s">
        <v>63</v>
      </c>
      <c r="BN1" s="7" t="s">
        <v>64</v>
      </c>
      <c r="BO1" s="23" t="s">
        <v>65</v>
      </c>
      <c r="BP1" s="25" t="s">
        <v>66</v>
      </c>
    </row>
    <row r="2" spans="1:68" ht="38.1" customHeight="1" thickBot="1" x14ac:dyDescent="0.3">
      <c r="A2" s="22"/>
      <c r="B2" s="22"/>
      <c r="C2" s="22"/>
      <c r="D2" s="22"/>
      <c r="E2" s="22"/>
      <c r="F2" s="22"/>
      <c r="G2" s="22"/>
      <c r="H2" s="35"/>
      <c r="I2" s="32"/>
      <c r="J2" s="28"/>
      <c r="K2" s="24"/>
      <c r="L2" s="24"/>
      <c r="M2" s="24"/>
      <c r="N2" s="24"/>
      <c r="O2" s="24"/>
      <c r="P2" s="24"/>
      <c r="Q2" s="24"/>
      <c r="R2" s="24"/>
      <c r="S2" s="24"/>
      <c r="T2" s="28"/>
      <c r="U2" s="24"/>
      <c r="V2" s="24"/>
      <c r="W2" s="24"/>
      <c r="X2" s="24"/>
      <c r="Y2" s="24"/>
      <c r="Z2" s="24"/>
      <c r="AA2" s="24"/>
      <c r="AB2" s="24"/>
      <c r="AC2" s="28"/>
      <c r="AD2" s="24"/>
      <c r="AE2" s="24"/>
      <c r="AF2" s="24"/>
      <c r="AG2" s="24"/>
      <c r="AH2" s="24"/>
      <c r="AI2" s="24"/>
      <c r="AJ2" s="28"/>
      <c r="AK2" s="35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35"/>
      <c r="AW2" s="24"/>
      <c r="AX2" s="24"/>
      <c r="AY2" s="28"/>
      <c r="AZ2" s="32"/>
      <c r="BA2" s="28"/>
      <c r="BB2" s="30"/>
      <c r="BC2" s="24"/>
      <c r="BD2" s="24"/>
      <c r="BE2" s="30"/>
      <c r="BF2" s="30"/>
      <c r="BG2" s="24"/>
      <c r="BH2" s="24"/>
      <c r="BI2" s="28"/>
      <c r="BJ2" s="28"/>
      <c r="BK2" s="24"/>
      <c r="BL2" s="24"/>
      <c r="BM2" s="23" t="s">
        <v>67</v>
      </c>
      <c r="BN2" s="24"/>
      <c r="BO2" s="24"/>
      <c r="BP2" s="26"/>
    </row>
    <row r="3" spans="1:68" ht="42" customHeight="1" thickBot="1" x14ac:dyDescent="0.3">
      <c r="A3" s="22"/>
      <c r="B3" s="22"/>
      <c r="C3" s="22"/>
      <c r="D3" s="22"/>
      <c r="E3" s="22"/>
      <c r="F3" s="22"/>
      <c r="G3" s="22"/>
      <c r="H3" s="2" t="s">
        <v>68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13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2</v>
      </c>
      <c r="BJ3" s="5">
        <v>12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10">
        <v>2</v>
      </c>
    </row>
    <row r="4" spans="1:68" ht="90" customHeight="1" thickBot="1" x14ac:dyDescent="0.3">
      <c r="A4" s="22"/>
      <c r="B4" s="22"/>
      <c r="C4" s="22"/>
      <c r="D4" s="22"/>
      <c r="E4" s="22"/>
      <c r="F4" s="22"/>
      <c r="G4" s="22"/>
      <c r="H4" s="1" t="s">
        <v>69</v>
      </c>
      <c r="I4" s="4" t="s">
        <v>70</v>
      </c>
      <c r="J4" s="6" t="s">
        <v>71</v>
      </c>
      <c r="K4" s="1" t="s">
        <v>72</v>
      </c>
      <c r="L4" s="1" t="s">
        <v>73</v>
      </c>
      <c r="M4" s="1" t="s">
        <v>74</v>
      </c>
      <c r="N4" s="1" t="s">
        <v>75</v>
      </c>
      <c r="O4" s="1" t="s">
        <v>76</v>
      </c>
      <c r="P4" s="1" t="s">
        <v>77</v>
      </c>
      <c r="Q4" s="1" t="s">
        <v>78</v>
      </c>
      <c r="R4" s="1" t="s">
        <v>79</v>
      </c>
      <c r="S4" s="1" t="s">
        <v>80</v>
      </c>
      <c r="T4" s="6" t="s">
        <v>81</v>
      </c>
      <c r="U4" s="1" t="s">
        <v>82</v>
      </c>
      <c r="V4" s="1" t="s">
        <v>83</v>
      </c>
      <c r="W4" s="1" t="s">
        <v>84</v>
      </c>
      <c r="X4" s="1" t="s">
        <v>85</v>
      </c>
      <c r="Y4" s="1" t="s">
        <v>86</v>
      </c>
      <c r="Z4" s="1" t="s">
        <v>87</v>
      </c>
      <c r="AA4" s="1" t="s">
        <v>88</v>
      </c>
      <c r="AB4" s="1" t="s">
        <v>89</v>
      </c>
      <c r="AC4" s="6" t="s">
        <v>90</v>
      </c>
      <c r="AD4" s="1" t="s">
        <v>91</v>
      </c>
      <c r="AE4" s="1" t="s">
        <v>92</v>
      </c>
      <c r="AF4" s="1" t="s">
        <v>93</v>
      </c>
      <c r="AG4" s="1" t="s">
        <v>94</v>
      </c>
      <c r="AH4" s="1" t="s">
        <v>95</v>
      </c>
      <c r="AI4" s="1" t="s">
        <v>96</v>
      </c>
      <c r="AJ4" s="6" t="s">
        <v>97</v>
      </c>
      <c r="AK4" s="1" t="s">
        <v>98</v>
      </c>
      <c r="AL4" s="1" t="s">
        <v>99</v>
      </c>
      <c r="AM4" s="1" t="s">
        <v>100</v>
      </c>
      <c r="AN4" s="1" t="s">
        <v>101</v>
      </c>
      <c r="AO4" s="1" t="s">
        <v>102</v>
      </c>
      <c r="AP4" s="1" t="s">
        <v>103</v>
      </c>
      <c r="AQ4" s="1" t="s">
        <v>104</v>
      </c>
      <c r="AR4" s="1" t="s">
        <v>105</v>
      </c>
      <c r="AS4" s="1" t="s">
        <v>106</v>
      </c>
      <c r="AT4" s="1" t="s">
        <v>107</v>
      </c>
      <c r="AU4" s="1" t="s">
        <v>108</v>
      </c>
      <c r="AV4" s="1" t="s">
        <v>109</v>
      </c>
      <c r="AW4" s="1" t="s">
        <v>110</v>
      </c>
      <c r="AX4" s="1" t="s">
        <v>111</v>
      </c>
      <c r="AY4" s="6" t="s">
        <v>112</v>
      </c>
      <c r="AZ4" s="4" t="s">
        <v>113</v>
      </c>
      <c r="BA4" s="6" t="s">
        <v>114</v>
      </c>
      <c r="BB4" s="9" t="s">
        <v>115</v>
      </c>
      <c r="BC4" s="1" t="s">
        <v>116</v>
      </c>
      <c r="BD4" s="1" t="s">
        <v>117</v>
      </c>
      <c r="BE4" s="9" t="s">
        <v>118</v>
      </c>
      <c r="BF4" s="9" t="s">
        <v>119</v>
      </c>
      <c r="BG4" s="1" t="s">
        <v>120</v>
      </c>
      <c r="BH4" s="1" t="s">
        <v>121</v>
      </c>
      <c r="BI4" s="6" t="s">
        <v>122</v>
      </c>
      <c r="BJ4" s="6" t="s">
        <v>123</v>
      </c>
      <c r="BK4" s="1" t="s">
        <v>124</v>
      </c>
      <c r="BL4" s="1" t="s">
        <v>125</v>
      </c>
      <c r="BM4" s="1" t="s">
        <v>126</v>
      </c>
      <c r="BN4" s="1" t="s">
        <v>127</v>
      </c>
      <c r="BO4" s="1" t="s">
        <v>128</v>
      </c>
      <c r="BP4" s="11" t="s">
        <v>129</v>
      </c>
    </row>
    <row r="5" spans="1:68" x14ac:dyDescent="0.25">
      <c r="A5" s="20">
        <v>1</v>
      </c>
      <c r="B5" s="12" t="s">
        <v>140</v>
      </c>
      <c r="C5" s="12">
        <v>613391</v>
      </c>
      <c r="D5" s="12" t="s">
        <v>141</v>
      </c>
      <c r="E5" s="12" t="s">
        <v>132</v>
      </c>
      <c r="F5" s="12" t="s">
        <v>130</v>
      </c>
      <c r="G5" s="12" t="s">
        <v>131</v>
      </c>
      <c r="H5" s="13">
        <f>I5+AZ5</f>
        <v>23</v>
      </c>
      <c r="I5" s="14">
        <f>MIN(J5+T5+AC5+AJ5+AY5,$I$3)</f>
        <v>14</v>
      </c>
      <c r="J5" s="15">
        <f>MIN(SUM(K5:S5),$J$3)</f>
        <v>7</v>
      </c>
      <c r="K5" s="15">
        <v>0</v>
      </c>
      <c r="L5" s="15">
        <v>0</v>
      </c>
      <c r="M5" s="15">
        <v>4</v>
      </c>
      <c r="N5" s="15"/>
      <c r="O5" s="15">
        <v>0</v>
      </c>
      <c r="P5" s="15">
        <v>3</v>
      </c>
      <c r="Q5" s="15">
        <v>0</v>
      </c>
      <c r="R5" s="15">
        <v>0</v>
      </c>
      <c r="S5" s="15">
        <v>0</v>
      </c>
      <c r="T5" s="16">
        <f>MIN(SUM(U5:AB5),$T$3)</f>
        <v>4</v>
      </c>
      <c r="U5" s="15">
        <v>0</v>
      </c>
      <c r="V5" s="15">
        <v>2</v>
      </c>
      <c r="W5" s="16">
        <v>1</v>
      </c>
      <c r="X5" s="16">
        <v>0.3</v>
      </c>
      <c r="Y5" s="15">
        <v>0</v>
      </c>
      <c r="Z5" s="16">
        <v>0</v>
      </c>
      <c r="AA5" s="15">
        <v>1</v>
      </c>
      <c r="AB5" s="16">
        <v>0</v>
      </c>
      <c r="AC5" s="16">
        <f>MIN(SUM(AD5:AI5),$AC$3)</f>
        <v>3</v>
      </c>
      <c r="AD5" s="15">
        <v>3</v>
      </c>
      <c r="AE5" s="15">
        <v>0</v>
      </c>
      <c r="AF5" s="15"/>
      <c r="AG5" s="15">
        <v>0</v>
      </c>
      <c r="AH5" s="15">
        <v>0</v>
      </c>
      <c r="AI5" s="16">
        <v>0</v>
      </c>
      <c r="AJ5" s="14"/>
      <c r="AK5" s="14">
        <f>MIN(SUM(AL5:AU5),$AK$3)</f>
        <v>0</v>
      </c>
      <c r="AL5" s="15">
        <v>0</v>
      </c>
      <c r="AM5" s="16">
        <v>0</v>
      </c>
      <c r="AN5" s="17">
        <v>0</v>
      </c>
      <c r="AO5" s="14">
        <v>0</v>
      </c>
      <c r="AP5" s="17"/>
      <c r="AQ5" s="14">
        <v>0</v>
      </c>
      <c r="AR5" s="17">
        <v>0</v>
      </c>
      <c r="AS5" s="15">
        <v>0</v>
      </c>
      <c r="AT5" s="14">
        <v>0</v>
      </c>
      <c r="AU5" s="17">
        <v>0</v>
      </c>
      <c r="AV5" s="17"/>
      <c r="AW5" s="16"/>
      <c r="AX5" s="17"/>
      <c r="AY5" s="16">
        <v>0</v>
      </c>
      <c r="AZ5" s="13">
        <f>MIN(BA5+BI5+BJ5,$AZ$3)</f>
        <v>9</v>
      </c>
      <c r="BA5" s="14">
        <f>MIN(BB5+BE5+BF5,$BA$3)</f>
        <v>9</v>
      </c>
      <c r="BB5" s="14">
        <f>MIN(SUM(BC5:BD5),$BB$3)</f>
        <v>9</v>
      </c>
      <c r="BC5" s="17">
        <v>10.25</v>
      </c>
      <c r="BD5" s="14">
        <v>0</v>
      </c>
      <c r="BE5" s="16">
        <v>0</v>
      </c>
      <c r="BF5" s="15">
        <f>MIN(SUM(BG5:BH5),$BF$3)</f>
        <v>0</v>
      </c>
      <c r="BG5" s="15">
        <v>0</v>
      </c>
      <c r="BH5" s="15">
        <v>0</v>
      </c>
      <c r="BI5" s="16">
        <v>0</v>
      </c>
      <c r="BJ5" s="13">
        <f>BK5+BL5+BM5+BN5+BO5+BP5</f>
        <v>0</v>
      </c>
      <c r="BK5" s="16">
        <v>0</v>
      </c>
      <c r="BL5" s="13">
        <v>0</v>
      </c>
      <c r="BM5" s="14"/>
      <c r="BN5" s="14"/>
      <c r="BO5" s="14"/>
      <c r="BP5" s="13">
        <v>0</v>
      </c>
    </row>
    <row r="6" spans="1:68" x14ac:dyDescent="0.25">
      <c r="A6" s="20">
        <v>2</v>
      </c>
      <c r="B6" s="18" t="s">
        <v>136</v>
      </c>
      <c r="C6" s="12">
        <v>617566</v>
      </c>
      <c r="D6" s="19" t="s">
        <v>134</v>
      </c>
      <c r="E6" s="12" t="s">
        <v>132</v>
      </c>
      <c r="F6" s="12" t="s">
        <v>130</v>
      </c>
      <c r="G6" s="12" t="s">
        <v>131</v>
      </c>
      <c r="H6" s="13">
        <f>I6+AZ6</f>
        <v>20.625</v>
      </c>
      <c r="I6" s="14">
        <f>MIN(J6+T6+AC6+AJ6+AY6,$I$3)</f>
        <v>11</v>
      </c>
      <c r="J6" s="15">
        <f>MIN(SUM(K6:S6),$J$3)</f>
        <v>4</v>
      </c>
      <c r="K6" s="15">
        <v>0</v>
      </c>
      <c r="L6" s="15">
        <v>0</v>
      </c>
      <c r="M6" s="15">
        <v>4</v>
      </c>
      <c r="N6" s="15">
        <v>0</v>
      </c>
      <c r="O6" s="15"/>
      <c r="P6" s="15"/>
      <c r="Q6" s="15">
        <v>0</v>
      </c>
      <c r="R6" s="15">
        <v>0</v>
      </c>
      <c r="S6" s="15">
        <v>0</v>
      </c>
      <c r="T6" s="16">
        <f>MIN(SUM(U6:AB6),$T$3)</f>
        <v>2</v>
      </c>
      <c r="U6" s="15">
        <v>1</v>
      </c>
      <c r="V6" s="15">
        <v>0</v>
      </c>
      <c r="W6" s="16"/>
      <c r="X6" s="16"/>
      <c r="Y6" s="15">
        <v>0</v>
      </c>
      <c r="Z6" s="16">
        <v>0</v>
      </c>
      <c r="AA6" s="15">
        <v>1</v>
      </c>
      <c r="AB6" s="16">
        <v>0</v>
      </c>
      <c r="AC6" s="16">
        <f>MIN(SUM(AD6:AI6),$AC$3)</f>
        <v>3</v>
      </c>
      <c r="AD6" s="15">
        <v>3</v>
      </c>
      <c r="AE6" s="15">
        <v>0</v>
      </c>
      <c r="AF6" s="15">
        <v>0</v>
      </c>
      <c r="AG6" s="15">
        <v>0</v>
      </c>
      <c r="AH6" s="15">
        <v>0</v>
      </c>
      <c r="AI6" s="16">
        <v>0</v>
      </c>
      <c r="AJ6" s="14">
        <f>MIN(AK6+AV6,$AJ$3)</f>
        <v>2</v>
      </c>
      <c r="AK6" s="14">
        <f>MIN(SUM(AL6:AU6),$AK$3)</f>
        <v>2</v>
      </c>
      <c r="AL6" s="15">
        <v>0</v>
      </c>
      <c r="AM6" s="16"/>
      <c r="AN6" s="17">
        <v>0</v>
      </c>
      <c r="AO6" s="14">
        <v>0</v>
      </c>
      <c r="AP6" s="17">
        <v>0.5</v>
      </c>
      <c r="AQ6" s="14">
        <v>1.5</v>
      </c>
      <c r="AR6" s="17">
        <v>0</v>
      </c>
      <c r="AS6" s="15">
        <v>0</v>
      </c>
      <c r="AT6" s="14">
        <v>0</v>
      </c>
      <c r="AU6" s="17">
        <v>0</v>
      </c>
      <c r="AV6" s="17">
        <f>MIN(SUM(AW6:AX6),$AV$3)</f>
        <v>0</v>
      </c>
      <c r="AW6" s="16">
        <v>0</v>
      </c>
      <c r="AX6" s="17">
        <v>0</v>
      </c>
      <c r="AY6" s="16">
        <v>0</v>
      </c>
      <c r="AZ6" s="13">
        <f>MIN(BA6+BI6+BJ6,$AZ$3)</f>
        <v>9.625</v>
      </c>
      <c r="BA6" s="14">
        <f>MIN(BB6+BE6+BF6,$BA$3)</f>
        <v>5.5</v>
      </c>
      <c r="BB6" s="14">
        <f>MIN(SUM(BC6:BD6),$BB$3)</f>
        <v>3.5</v>
      </c>
      <c r="BC6" s="17">
        <v>3.5</v>
      </c>
      <c r="BD6" s="14">
        <v>0</v>
      </c>
      <c r="BE6" s="16"/>
      <c r="BF6" s="15">
        <f>MIN(SUM(BG6:BH6),$BF$3)</f>
        <v>2</v>
      </c>
      <c r="BG6" s="15"/>
      <c r="BH6" s="15">
        <v>2</v>
      </c>
      <c r="BI6" s="16">
        <v>0</v>
      </c>
      <c r="BJ6" s="13">
        <v>4.125</v>
      </c>
      <c r="BK6" s="16" t="s">
        <v>146</v>
      </c>
      <c r="BL6" s="13"/>
      <c r="BM6" s="14"/>
      <c r="BN6" s="14">
        <v>3.125</v>
      </c>
      <c r="BO6" s="14"/>
      <c r="BP6" s="13">
        <v>1</v>
      </c>
    </row>
    <row r="7" spans="1:68" x14ac:dyDescent="0.25">
      <c r="A7" s="20">
        <v>3</v>
      </c>
      <c r="B7" s="12" t="s">
        <v>135</v>
      </c>
      <c r="C7" s="12">
        <v>582155</v>
      </c>
      <c r="D7" s="12" t="s">
        <v>137</v>
      </c>
      <c r="E7" s="12" t="s">
        <v>132</v>
      </c>
      <c r="F7" s="12" t="s">
        <v>130</v>
      </c>
      <c r="G7" s="12" t="s">
        <v>131</v>
      </c>
      <c r="H7" s="13">
        <f>I7+AZ7</f>
        <v>14.5</v>
      </c>
      <c r="I7" s="14">
        <f>MIN(J7+T7+AC7+AJ7+AY7,$I$3)</f>
        <v>1.5</v>
      </c>
      <c r="J7" s="15">
        <f>MIN(SUM(K7:S7),$J$3)</f>
        <v>0</v>
      </c>
      <c r="K7" s="15"/>
      <c r="L7" s="15">
        <v>0</v>
      </c>
      <c r="M7" s="15"/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6">
        <f>MIN(SUM(U7:AB7),$T$3)</f>
        <v>1.5</v>
      </c>
      <c r="U7" s="15">
        <v>0</v>
      </c>
      <c r="V7" s="15">
        <v>0</v>
      </c>
      <c r="W7" s="16">
        <v>1</v>
      </c>
      <c r="X7" s="16"/>
      <c r="Y7" s="15">
        <v>0</v>
      </c>
      <c r="Z7" s="16">
        <v>0</v>
      </c>
      <c r="AA7" s="15"/>
      <c r="AB7" s="16">
        <v>0.5</v>
      </c>
      <c r="AC7" s="16">
        <f>MIN(SUM(AD7:AI7),$AC$3)</f>
        <v>0</v>
      </c>
      <c r="AD7" s="15"/>
      <c r="AE7" s="15">
        <v>0</v>
      </c>
      <c r="AF7" s="15">
        <v>0</v>
      </c>
      <c r="AG7" s="15">
        <v>0</v>
      </c>
      <c r="AH7" s="15">
        <v>0</v>
      </c>
      <c r="AI7" s="16">
        <v>0</v>
      </c>
      <c r="AJ7" s="14">
        <f>MIN(AK7+AV7,$AJ$3)</f>
        <v>0</v>
      </c>
      <c r="AK7" s="14">
        <f>MIN(SUM(AL7:AU7),$AK$3)</f>
        <v>0</v>
      </c>
      <c r="AL7" s="15">
        <v>0</v>
      </c>
      <c r="AM7" s="16">
        <v>0</v>
      </c>
      <c r="AN7" s="17"/>
      <c r="AO7" s="14">
        <v>0</v>
      </c>
      <c r="AP7" s="17"/>
      <c r="AQ7" s="14"/>
      <c r="AR7" s="17">
        <v>0</v>
      </c>
      <c r="AS7" s="15">
        <v>0</v>
      </c>
      <c r="AT7" s="14">
        <v>0</v>
      </c>
      <c r="AU7" s="17">
        <v>0</v>
      </c>
      <c r="AV7" s="17">
        <f>MIN(SUM(AW7:AX7),$AV$3)</f>
        <v>0</v>
      </c>
      <c r="AW7" s="16"/>
      <c r="AX7" s="17">
        <v>0</v>
      </c>
      <c r="AY7" s="16"/>
      <c r="AZ7" s="13">
        <f>MIN(BA7+BI7+BJ7,$AZ$3)</f>
        <v>13</v>
      </c>
      <c r="BA7" s="14">
        <f>MIN(BB7+BE7+BF7,$BA$3)</f>
        <v>9</v>
      </c>
      <c r="BB7" s="14">
        <f>MIN(SUM(BC7:BD7),$BB$3)</f>
        <v>9</v>
      </c>
      <c r="BC7" s="17">
        <v>20.75</v>
      </c>
      <c r="BD7" s="14">
        <v>0</v>
      </c>
      <c r="BE7" s="16">
        <v>0</v>
      </c>
      <c r="BF7" s="15">
        <f>MIN(SUM(BG7:BH7),$BF$3)</f>
        <v>0</v>
      </c>
      <c r="BG7" s="15">
        <v>0</v>
      </c>
      <c r="BH7" s="15"/>
      <c r="BI7" s="16">
        <v>0</v>
      </c>
      <c r="BJ7" s="13">
        <v>4</v>
      </c>
      <c r="BK7" s="16">
        <v>0</v>
      </c>
      <c r="BL7" s="13">
        <v>0</v>
      </c>
      <c r="BM7" s="14"/>
      <c r="BN7" s="14">
        <v>4</v>
      </c>
      <c r="BO7" s="14">
        <v>0</v>
      </c>
      <c r="BP7" s="13">
        <v>0</v>
      </c>
    </row>
    <row r="8" spans="1:68" x14ac:dyDescent="0.25">
      <c r="A8" s="20">
        <v>4</v>
      </c>
      <c r="B8" s="12" t="s">
        <v>142</v>
      </c>
      <c r="C8" s="12">
        <v>708369</v>
      </c>
      <c r="D8" s="12" t="s">
        <v>143</v>
      </c>
      <c r="E8" s="12" t="s">
        <v>144</v>
      </c>
      <c r="F8" s="12" t="s">
        <v>130</v>
      </c>
      <c r="G8" s="12" t="s">
        <v>131</v>
      </c>
      <c r="H8" s="13">
        <f>I8+AZ8</f>
        <v>13.225000000000001</v>
      </c>
      <c r="I8" s="14">
        <f>MIN(J8+T8+AC8+AJ8+AY8,$I$3)</f>
        <v>7.7</v>
      </c>
      <c r="J8" s="15">
        <f>MIN(SUM(K8:S8),$J$3)</f>
        <v>4</v>
      </c>
      <c r="K8" s="15">
        <v>0</v>
      </c>
      <c r="L8" s="15">
        <v>0</v>
      </c>
      <c r="M8" s="15">
        <v>4</v>
      </c>
      <c r="N8" s="15"/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6">
        <f>MIN(SUM(U8:AB8),$T$3)</f>
        <v>0.7</v>
      </c>
      <c r="U8" s="15">
        <v>0</v>
      </c>
      <c r="V8" s="15"/>
      <c r="W8" s="16">
        <v>0.7</v>
      </c>
      <c r="X8" s="16"/>
      <c r="Y8" s="15">
        <v>0</v>
      </c>
      <c r="Z8" s="16">
        <v>0</v>
      </c>
      <c r="AA8" s="15"/>
      <c r="AB8" s="16">
        <v>0</v>
      </c>
      <c r="AC8" s="16">
        <f>MIN(SUM(AD8:AI8),$AC$3)</f>
        <v>3</v>
      </c>
      <c r="AD8" s="15">
        <v>3</v>
      </c>
      <c r="AE8" s="15">
        <v>0</v>
      </c>
      <c r="AF8" s="15">
        <v>0</v>
      </c>
      <c r="AG8" s="15">
        <v>0</v>
      </c>
      <c r="AH8" s="15">
        <v>0</v>
      </c>
      <c r="AI8" s="16"/>
      <c r="AJ8" s="14">
        <f>MIN(AK8+AV8,$AJ$3)</f>
        <v>0</v>
      </c>
      <c r="AK8" s="14">
        <f>MIN(SUM(AL8:AU8),$AK$3)</f>
        <v>0</v>
      </c>
      <c r="AL8" s="15">
        <v>0</v>
      </c>
      <c r="AM8" s="16">
        <v>0</v>
      </c>
      <c r="AN8" s="17">
        <v>0</v>
      </c>
      <c r="AO8" s="14">
        <v>0</v>
      </c>
      <c r="AP8" s="17">
        <v>0</v>
      </c>
      <c r="AQ8" s="14">
        <v>0</v>
      </c>
      <c r="AR8" s="17">
        <v>0</v>
      </c>
      <c r="AS8" s="15">
        <v>0</v>
      </c>
      <c r="AT8" s="14">
        <v>0</v>
      </c>
      <c r="AU8" s="17">
        <v>0</v>
      </c>
      <c r="AV8" s="17">
        <f>MIN(SUM(AW8:AX8),$AV$3)</f>
        <v>0</v>
      </c>
      <c r="AW8" s="16">
        <v>0</v>
      </c>
      <c r="AX8" s="17">
        <v>0</v>
      </c>
      <c r="AY8" s="16">
        <v>0</v>
      </c>
      <c r="AZ8" s="13">
        <f>MIN(BA8+BI8+BJ8,$AZ$3)</f>
        <v>5.5250000000000004</v>
      </c>
      <c r="BA8" s="14">
        <f>MIN(BB8+BE8+BF8,$BA$3)</f>
        <v>4.4000000000000004</v>
      </c>
      <c r="BB8" s="14">
        <f>MIN(SUM(BC8:BD8),$BB$3)</f>
        <v>4</v>
      </c>
      <c r="BC8" s="17">
        <v>4</v>
      </c>
      <c r="BD8" s="14">
        <v>0</v>
      </c>
      <c r="BE8" s="16">
        <v>0.4</v>
      </c>
      <c r="BF8" s="15">
        <f>MIN(SUM(BG8:BH8),$BF$3)</f>
        <v>0</v>
      </c>
      <c r="BG8" s="15"/>
      <c r="BH8" s="15">
        <v>0</v>
      </c>
      <c r="BI8" s="16">
        <v>0</v>
      </c>
      <c r="BJ8" s="13">
        <f>BK8+BL8+BM8+BN8+BO8+BP8</f>
        <v>1.125</v>
      </c>
      <c r="BK8" s="16">
        <v>0</v>
      </c>
      <c r="BL8" s="13">
        <v>0</v>
      </c>
      <c r="BM8" s="14">
        <v>1.125</v>
      </c>
      <c r="BN8" s="14"/>
      <c r="BO8" s="14"/>
      <c r="BP8" s="13">
        <v>0</v>
      </c>
    </row>
    <row r="9" spans="1:68" x14ac:dyDescent="0.25">
      <c r="A9" s="20">
        <v>5</v>
      </c>
      <c r="B9" s="12" t="s">
        <v>138</v>
      </c>
      <c r="C9" s="12">
        <v>604356</v>
      </c>
      <c r="D9" s="12" t="s">
        <v>139</v>
      </c>
      <c r="E9" s="12" t="s">
        <v>132</v>
      </c>
      <c r="F9" s="12" t="s">
        <v>130</v>
      </c>
      <c r="G9" s="12" t="s">
        <v>131</v>
      </c>
      <c r="H9" s="13">
        <f>I9+AZ9</f>
        <v>13.1</v>
      </c>
      <c r="I9" s="14">
        <f>MIN(J9+T9+AC9+AJ9+AY9,$I$3)</f>
        <v>4.0999999999999996</v>
      </c>
      <c r="J9" s="15">
        <f>MIN(SUM(K9:S9),$J$3)</f>
        <v>0</v>
      </c>
      <c r="K9" s="15">
        <v>0</v>
      </c>
      <c r="L9" s="15">
        <v>0</v>
      </c>
      <c r="M9" s="15"/>
      <c r="N9" s="15">
        <v>0</v>
      </c>
      <c r="O9" s="15">
        <v>0</v>
      </c>
      <c r="P9" s="15"/>
      <c r="Q9" s="15">
        <v>0</v>
      </c>
      <c r="R9" s="15">
        <v>0</v>
      </c>
      <c r="S9" s="15">
        <v>0</v>
      </c>
      <c r="T9" s="16">
        <f>MIN(SUM(U9:AB9),$T$3)</f>
        <v>1.1000000000000001</v>
      </c>
      <c r="U9" s="15">
        <v>0</v>
      </c>
      <c r="V9" s="15">
        <v>0</v>
      </c>
      <c r="W9" s="16">
        <v>0.6</v>
      </c>
      <c r="X9" s="16"/>
      <c r="Y9" s="15">
        <v>0</v>
      </c>
      <c r="Z9" s="16">
        <v>0</v>
      </c>
      <c r="AA9" s="15"/>
      <c r="AB9" s="16">
        <v>0.5</v>
      </c>
      <c r="AC9" s="16">
        <f>MIN(SUM(AD9:AI9),$AC$3)</f>
        <v>3</v>
      </c>
      <c r="AD9" s="15">
        <v>3</v>
      </c>
      <c r="AE9" s="15">
        <v>0</v>
      </c>
      <c r="AF9" s="15"/>
      <c r="AG9" s="15">
        <v>0</v>
      </c>
      <c r="AH9" s="15">
        <v>0</v>
      </c>
      <c r="AI9" s="16">
        <v>0</v>
      </c>
      <c r="AJ9" s="14">
        <f>MIN(AK9+AV9,$AJ$3)</f>
        <v>0</v>
      </c>
      <c r="AK9" s="14">
        <f>MIN(SUM(AL9:AU9),$AK$3)</f>
        <v>0</v>
      </c>
      <c r="AL9" s="15">
        <v>0</v>
      </c>
      <c r="AM9" s="16"/>
      <c r="AN9" s="17">
        <v>0</v>
      </c>
      <c r="AO9" s="14"/>
      <c r="AP9" s="17">
        <v>0</v>
      </c>
      <c r="AQ9" s="14"/>
      <c r="AR9" s="17">
        <v>0</v>
      </c>
      <c r="AS9" s="15">
        <v>0</v>
      </c>
      <c r="AT9" s="14">
        <v>0</v>
      </c>
      <c r="AU9" s="17">
        <v>0</v>
      </c>
      <c r="AV9" s="17">
        <f>MIN(SUM(AW9:AX9),$AV$3)</f>
        <v>0</v>
      </c>
      <c r="AW9" s="16">
        <v>0</v>
      </c>
      <c r="AX9" s="17">
        <v>0</v>
      </c>
      <c r="AY9" s="16">
        <v>0</v>
      </c>
      <c r="AZ9" s="13">
        <f>MIN(BA9+BI9+BJ9,$AZ$3)</f>
        <v>9</v>
      </c>
      <c r="BA9" s="14">
        <f>MIN(BB9+BE9+BF9,$BA$3)</f>
        <v>9</v>
      </c>
      <c r="BB9" s="14">
        <f>MIN(SUM(BC9:BD9),$BB$3)</f>
        <v>9</v>
      </c>
      <c r="BC9" s="17">
        <v>12.25</v>
      </c>
      <c r="BD9" s="14">
        <v>0</v>
      </c>
      <c r="BE9" s="16"/>
      <c r="BF9" s="15">
        <f>MIN(SUM(BG9:BH9),$BF$3)</f>
        <v>0</v>
      </c>
      <c r="BG9" s="15">
        <v>0</v>
      </c>
      <c r="BH9" s="15">
        <v>0</v>
      </c>
      <c r="BI9" s="16"/>
      <c r="BJ9" s="13">
        <f>SUM(BK9:BP9)</f>
        <v>0</v>
      </c>
      <c r="BK9" s="16">
        <v>0</v>
      </c>
      <c r="BL9" s="13">
        <v>0</v>
      </c>
      <c r="BM9" s="14"/>
      <c r="BN9" s="14"/>
      <c r="BO9" s="14"/>
      <c r="BP9" s="13">
        <v>0</v>
      </c>
    </row>
    <row r="13" spans="1:68" x14ac:dyDescent="0.25">
      <c r="B13" t="s">
        <v>145</v>
      </c>
    </row>
  </sheetData>
  <sortState ref="A5:BP9">
    <sortCondition descending="1" ref="H5:H9"/>
  </sortState>
  <mergeCells count="67">
    <mergeCell ref="B1:B4"/>
    <mergeCell ref="C1:C4"/>
    <mergeCell ref="D1:D4"/>
    <mergeCell ref="E1:E4"/>
    <mergeCell ref="F1:F4"/>
    <mergeCell ref="G1:G4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BB1:BB2"/>
    <mergeCell ref="BC1:BC2"/>
    <mergeCell ref="AT1:AT2"/>
    <mergeCell ref="AU1:AU2"/>
    <mergeCell ref="AV1:AV2"/>
    <mergeCell ref="AW1:AW2"/>
    <mergeCell ref="AX1:AX2"/>
    <mergeCell ref="A1:A4"/>
    <mergeCell ref="BO1:BO2"/>
    <mergeCell ref="BP1:BP2"/>
    <mergeCell ref="BI1:BI2"/>
    <mergeCell ref="BJ1:BJ2"/>
    <mergeCell ref="BK1:BK2"/>
    <mergeCell ref="BL1:BL2"/>
    <mergeCell ref="BM2:BN2"/>
    <mergeCell ref="BD1:BD2"/>
    <mergeCell ref="BE1:BE2"/>
    <mergeCell ref="BF1:BF2"/>
    <mergeCell ref="BG1:BG2"/>
    <mergeCell ref="BH1:BH2"/>
    <mergeCell ref="AY1:AY2"/>
    <mergeCell ref="AZ1:AZ2"/>
    <mergeCell ref="BA1:B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ΔΙΕΥΘΥΝΣΗ Π.Ε. ΚΕΡΚΥΡΑΣ_Μοριοδό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User</cp:lastModifiedBy>
  <dcterms:created xsi:type="dcterms:W3CDTF">2023-03-03T08:38:39Z</dcterms:created>
  <dcterms:modified xsi:type="dcterms:W3CDTF">2023-08-16T09:56:48Z</dcterms:modified>
</cp:coreProperties>
</file>